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Aline\Desktop\backup pen\Curuçá 2021\TP\Educação\Escolas\Geo Obras\"/>
    </mc:Choice>
  </mc:AlternateContent>
  <xr:revisionPtr revIDLastSave="0" documentId="13_ncr:1_{0BEFBEF0-1CE7-4495-B44E-AC876FBC0B7E}" xr6:coauthVersionLast="47" xr6:coauthVersionMax="47" xr10:uidLastSave="{00000000-0000-0000-0000-000000000000}"/>
  <bookViews>
    <workbookView xWindow="-120" yWindow="-120" windowWidth="20730" windowHeight="11160" xr2:uid="{ED6B76D6-F9AB-4E60-B708-E2868A7C22F2}"/>
  </bookViews>
  <sheets>
    <sheet name="PLANILHA - GERAL CURUPERÉ" sheetId="1" r:id="rId1"/>
  </sheets>
  <externalReferences>
    <externalReference r:id="rId2"/>
  </externalReferences>
  <definedNames>
    <definedName name="_xlnm.Print_Area" localSheetId="0">'PLANILHA - GERAL CURUPERÉ'!$A$1:$H$138</definedName>
    <definedName name="_xlnm.Print_Titles" localSheetId="0">'PLANILHA - GERAL CURUPERÉ'!$1:$15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6" i="1" l="1"/>
  <c r="E136" i="1"/>
  <c r="F133" i="1"/>
  <c r="G133" i="1" s="1"/>
  <c r="E133" i="1"/>
  <c r="D133" i="1"/>
  <c r="C133" i="1"/>
  <c r="F132" i="1"/>
  <c r="G132" i="1" s="1"/>
  <c r="H132" i="1" s="1"/>
  <c r="E132" i="1"/>
  <c r="G131" i="1"/>
  <c r="H131" i="1" s="1"/>
  <c r="E131" i="1"/>
  <c r="F130" i="1"/>
  <c r="G130" i="1" s="1"/>
  <c r="H130" i="1" s="1"/>
  <c r="E130" i="1"/>
  <c r="G129" i="1"/>
  <c r="E129" i="1"/>
  <c r="H129" i="1" s="1"/>
  <c r="G128" i="1"/>
  <c r="H128" i="1" s="1"/>
  <c r="E128" i="1"/>
  <c r="G125" i="1"/>
  <c r="H125" i="1" s="1"/>
  <c r="E125" i="1"/>
  <c r="G124" i="1"/>
  <c r="E124" i="1"/>
  <c r="H124" i="1" s="1"/>
  <c r="G123" i="1"/>
  <c r="H123" i="1" s="1"/>
  <c r="E123" i="1"/>
  <c r="G122" i="1"/>
  <c r="E122" i="1"/>
  <c r="H122" i="1" s="1"/>
  <c r="G121" i="1"/>
  <c r="H121" i="1" s="1"/>
  <c r="H120" i="1" s="1"/>
  <c r="E121" i="1"/>
  <c r="G118" i="1"/>
  <c r="H118" i="1" s="1"/>
  <c r="E118" i="1"/>
  <c r="G117" i="1"/>
  <c r="E117" i="1"/>
  <c r="H117" i="1" s="1"/>
  <c r="G116" i="1"/>
  <c r="H116" i="1" s="1"/>
  <c r="H115" i="1" s="1"/>
  <c r="E116" i="1"/>
  <c r="G113" i="1"/>
  <c r="H113" i="1" s="1"/>
  <c r="E113" i="1"/>
  <c r="G112" i="1"/>
  <c r="E112" i="1"/>
  <c r="H112" i="1" s="1"/>
  <c r="G109" i="1"/>
  <c r="E109" i="1"/>
  <c r="H109" i="1" s="1"/>
  <c r="G108" i="1"/>
  <c r="H108" i="1" s="1"/>
  <c r="E108" i="1"/>
  <c r="G107" i="1"/>
  <c r="E107" i="1"/>
  <c r="H107" i="1" s="1"/>
  <c r="G104" i="1"/>
  <c r="E104" i="1"/>
  <c r="H104" i="1" s="1"/>
  <c r="G103" i="1"/>
  <c r="H103" i="1" s="1"/>
  <c r="E103" i="1"/>
  <c r="G102" i="1"/>
  <c r="E102" i="1"/>
  <c r="H102" i="1" s="1"/>
  <c r="G101" i="1"/>
  <c r="H101" i="1" s="1"/>
  <c r="E101" i="1"/>
  <c r="G100" i="1"/>
  <c r="E100" i="1"/>
  <c r="H100" i="1" s="1"/>
  <c r="G97" i="1"/>
  <c r="E97" i="1"/>
  <c r="H97" i="1" s="1"/>
  <c r="G96" i="1"/>
  <c r="H96" i="1" s="1"/>
  <c r="E96" i="1"/>
  <c r="G95" i="1"/>
  <c r="E95" i="1"/>
  <c r="H95" i="1" s="1"/>
  <c r="G94" i="1"/>
  <c r="H94" i="1" s="1"/>
  <c r="E94" i="1"/>
  <c r="G93" i="1"/>
  <c r="E93" i="1"/>
  <c r="H93" i="1" s="1"/>
  <c r="G92" i="1"/>
  <c r="H92" i="1" s="1"/>
  <c r="E92" i="1"/>
  <c r="G91" i="1"/>
  <c r="E91" i="1"/>
  <c r="H91" i="1" s="1"/>
  <c r="G90" i="1"/>
  <c r="H90" i="1" s="1"/>
  <c r="E90" i="1"/>
  <c r="G89" i="1"/>
  <c r="E89" i="1"/>
  <c r="H89" i="1" s="1"/>
  <c r="G88" i="1"/>
  <c r="H88" i="1" s="1"/>
  <c r="E88" i="1"/>
  <c r="G85" i="1"/>
  <c r="H85" i="1" s="1"/>
  <c r="E85" i="1"/>
  <c r="F84" i="1"/>
  <c r="G84" i="1" s="1"/>
  <c r="H84" i="1" s="1"/>
  <c r="E84" i="1"/>
  <c r="G83" i="1"/>
  <c r="E83" i="1"/>
  <c r="H83" i="1" s="1"/>
  <c r="G82" i="1"/>
  <c r="H82" i="1" s="1"/>
  <c r="E82" i="1"/>
  <c r="G81" i="1"/>
  <c r="E81" i="1"/>
  <c r="H81" i="1" s="1"/>
  <c r="G78" i="1"/>
  <c r="E78" i="1"/>
  <c r="H78" i="1" s="1"/>
  <c r="G77" i="1"/>
  <c r="H77" i="1" s="1"/>
  <c r="E77" i="1"/>
  <c r="G76" i="1"/>
  <c r="E76" i="1"/>
  <c r="H76" i="1" s="1"/>
  <c r="G75" i="1"/>
  <c r="H75" i="1" s="1"/>
  <c r="E75" i="1"/>
  <c r="G74" i="1"/>
  <c r="E74" i="1"/>
  <c r="H74" i="1" s="1"/>
  <c r="G73" i="1"/>
  <c r="H73" i="1" s="1"/>
  <c r="E73" i="1"/>
  <c r="G72" i="1"/>
  <c r="E72" i="1"/>
  <c r="H72" i="1" s="1"/>
  <c r="G71" i="1"/>
  <c r="H71" i="1" s="1"/>
  <c r="E71" i="1"/>
  <c r="G69" i="1"/>
  <c r="E69" i="1"/>
  <c r="H69" i="1" s="1"/>
  <c r="G68" i="1"/>
  <c r="H68" i="1" s="1"/>
  <c r="E68" i="1"/>
  <c r="G67" i="1"/>
  <c r="E67" i="1"/>
  <c r="H67" i="1" s="1"/>
  <c r="G66" i="1"/>
  <c r="H66" i="1" s="1"/>
  <c r="E66" i="1"/>
  <c r="G65" i="1"/>
  <c r="E65" i="1"/>
  <c r="H65" i="1" s="1"/>
  <c r="G64" i="1"/>
  <c r="H64" i="1" s="1"/>
  <c r="E64" i="1"/>
  <c r="G63" i="1"/>
  <c r="E63" i="1"/>
  <c r="H63" i="1" s="1"/>
  <c r="G62" i="1"/>
  <c r="H62" i="1" s="1"/>
  <c r="E62" i="1"/>
  <c r="G61" i="1"/>
  <c r="E61" i="1"/>
  <c r="H61" i="1" s="1"/>
  <c r="G57" i="1"/>
  <c r="E57" i="1"/>
  <c r="H57" i="1" s="1"/>
  <c r="G56" i="1"/>
  <c r="H56" i="1" s="1"/>
  <c r="E56" i="1"/>
  <c r="G55" i="1"/>
  <c r="E55" i="1"/>
  <c r="H55" i="1" s="1"/>
  <c r="G54" i="1"/>
  <c r="H54" i="1" s="1"/>
  <c r="E54" i="1"/>
  <c r="G51" i="1"/>
  <c r="H51" i="1" s="1"/>
  <c r="H50" i="1" s="1"/>
  <c r="E51" i="1"/>
  <c r="G48" i="1"/>
  <c r="H48" i="1" s="1"/>
  <c r="E48" i="1"/>
  <c r="G47" i="1"/>
  <c r="E47" i="1"/>
  <c r="H47" i="1" s="1"/>
  <c r="G46" i="1"/>
  <c r="H46" i="1" s="1"/>
  <c r="E46" i="1"/>
  <c r="G45" i="1"/>
  <c r="E45" i="1"/>
  <c r="H45" i="1" s="1"/>
  <c r="G42" i="1"/>
  <c r="E42" i="1"/>
  <c r="H42" i="1" s="1"/>
  <c r="G41" i="1"/>
  <c r="H41" i="1" s="1"/>
  <c r="E41" i="1"/>
  <c r="G40" i="1"/>
  <c r="E40" i="1"/>
  <c r="H40" i="1" s="1"/>
  <c r="G39" i="1"/>
  <c r="H39" i="1" s="1"/>
  <c r="E39" i="1"/>
  <c r="G38" i="1"/>
  <c r="E38" i="1"/>
  <c r="H38" i="1" s="1"/>
  <c r="G37" i="1"/>
  <c r="H37" i="1" s="1"/>
  <c r="E37" i="1"/>
  <c r="G36" i="1"/>
  <c r="E36" i="1"/>
  <c r="H36" i="1" s="1"/>
  <c r="G35" i="1"/>
  <c r="H35" i="1" s="1"/>
  <c r="E35" i="1"/>
  <c r="G32" i="1"/>
  <c r="H32" i="1" s="1"/>
  <c r="E32" i="1"/>
  <c r="G31" i="1"/>
  <c r="E31" i="1"/>
  <c r="H31" i="1" s="1"/>
  <c r="G30" i="1"/>
  <c r="H30" i="1" s="1"/>
  <c r="E30" i="1"/>
  <c r="G29" i="1"/>
  <c r="E29" i="1"/>
  <c r="H29" i="1" s="1"/>
  <c r="G28" i="1"/>
  <c r="H28" i="1" s="1"/>
  <c r="E28" i="1"/>
  <c r="G27" i="1"/>
  <c r="E27" i="1"/>
  <c r="H27" i="1" s="1"/>
  <c r="G26" i="1"/>
  <c r="H26" i="1" s="1"/>
  <c r="E26" i="1"/>
  <c r="G25" i="1"/>
  <c r="E25" i="1"/>
  <c r="H25" i="1" s="1"/>
  <c r="G24" i="1"/>
  <c r="H24" i="1" s="1"/>
  <c r="E24" i="1"/>
  <c r="G23" i="1"/>
  <c r="E23" i="1"/>
  <c r="H23" i="1" s="1"/>
  <c r="G20" i="1"/>
  <c r="E20" i="1"/>
  <c r="H20" i="1" s="1"/>
  <c r="G19" i="1"/>
  <c r="H19" i="1" s="1"/>
  <c r="E19" i="1"/>
  <c r="G18" i="1"/>
  <c r="E18" i="1"/>
  <c r="H18" i="1" s="1"/>
  <c r="A13" i="1"/>
  <c r="A12" i="1"/>
  <c r="G11" i="1"/>
  <c r="A11" i="1"/>
  <c r="A8" i="1"/>
  <c r="A7" i="1"/>
  <c r="H17" i="1" l="1"/>
  <c r="H22" i="1"/>
  <c r="H44" i="1"/>
  <c r="H59" i="1"/>
  <c r="H99" i="1"/>
  <c r="H133" i="1"/>
  <c r="H127" i="1" s="1"/>
  <c r="H136" i="1"/>
  <c r="H135" i="1" s="1"/>
  <c r="H34" i="1"/>
  <c r="H53" i="1"/>
  <c r="H87" i="1"/>
  <c r="H80" i="1"/>
  <c r="H106" i="1"/>
  <c r="H111" i="1"/>
  <c r="H16" i="1" l="1"/>
  <c r="H138" i="1" s="1"/>
</calcChain>
</file>

<file path=xl/sharedStrings.xml><?xml version="1.0" encoding="utf-8"?>
<sst xmlns="http://schemas.openxmlformats.org/spreadsheetml/2006/main" count="397" uniqueCount="312">
  <si>
    <t>PLANILHA ORÇAMENTARIA</t>
  </si>
  <si>
    <t>ESCOLAS MUNICIPAIS</t>
  </si>
  <si>
    <t>B.D.I</t>
  </si>
  <si>
    <t>ITEM</t>
  </si>
  <si>
    <t>CÓDIGO</t>
  </si>
  <si>
    <t>DESCRIÇÃO DOS SERVIÇOS</t>
  </si>
  <si>
    <t>UNID.</t>
  </si>
  <si>
    <t>QUANT.</t>
  </si>
  <si>
    <t>P. UNITÁRIO S/ B.D.I</t>
  </si>
  <si>
    <t>P. UNITÁRIO C/ B.D.I</t>
  </si>
  <si>
    <t>P. TOTAL</t>
  </si>
  <si>
    <t>1.</t>
  </si>
  <si>
    <t>ESCOLA MUNICIPAL PROF.º JOÃO CARNEIRO - (COMUNIDADE DO CURUPERÉ)</t>
  </si>
  <si>
    <t>1.1.</t>
  </si>
  <si>
    <t>SERVIÇOS PRELIMINARES</t>
  </si>
  <si>
    <t>1.1.1</t>
  </si>
  <si>
    <t>011340
SEDOP</t>
  </si>
  <si>
    <t>PLACA DE OBRA EM LONA COM PLOTAGEM DE GRÁFICA</t>
  </si>
  <si>
    <t>M2</t>
  </si>
  <si>
    <t>1.1.2</t>
  </si>
  <si>
    <t>97064 SINAPI</t>
  </si>
  <si>
    <t>MONTAGEM E DESMONTAGEM DE ANDAIME TUBULAR TIPO TORRE (EXCLUSIVE ANDAIME E LIMPEZA).</t>
  </si>
  <si>
    <t>M</t>
  </si>
  <si>
    <t>1.1.4</t>
  </si>
  <si>
    <t>99059 SINAPI</t>
  </si>
  <si>
    <t>LOCACAO CONVENCIONAL DE OBRA, UTILIZANDO GABARITO DE TÁBUAS CORRIDAS PONTALETADAS A CADA 2,00M - 2 UTILIZAÇÕES.</t>
  </si>
  <si>
    <t>1.2.</t>
  </si>
  <si>
    <t>DEMOLIÇÃO E RETIRADAS</t>
  </si>
  <si>
    <t>1.2.1</t>
  </si>
  <si>
    <t>97622 SINAPI</t>
  </si>
  <si>
    <t>DEMOLIÇÃO DE ALVENARIA DE BLOCO FURADO, DE FORMA MANUAL, SEM REAPROVEITAMENTO.</t>
  </si>
  <si>
    <t>M3</t>
  </si>
  <si>
    <t>1.2.2</t>
  </si>
  <si>
    <t>97649 SINAPI</t>
  </si>
  <si>
    <t>REMOÇÃO DE TELHAS DE FIBROCIMENTO, METÁLICA E CERÂMICA, DE FORMA MECANIZADA, COM USO DE GUINDASTE, SEM REAPROVEITAMENTO.</t>
  </si>
  <si>
    <t>1.2.3</t>
  </si>
  <si>
    <t>97650 SINAPI</t>
  </si>
  <si>
    <t>REMOÇÃO DE TRAMA DE MADEIRA PARA COBERTURA, DE FORMA MANUAL, SEM REAPROVEITAMENTO.</t>
  </si>
  <si>
    <t>1.2.4</t>
  </si>
  <si>
    <t>97660 SINAPI</t>
  </si>
  <si>
    <t>REMOÇÃO DE INTERRUPTORES /TOMADAS ELÉTRICAS, DE FORMA MANUAL, SEM REAPROVEITAMENTO.</t>
  </si>
  <si>
    <t>UND</t>
  </si>
  <si>
    <t>1.2.5</t>
  </si>
  <si>
    <t>97661 SINAPI</t>
  </si>
  <si>
    <t>REMOÇÃO DE CABOS ELÉTRICOS, DE FORMA MANUAL, SEM REAPROVEITAMENTO.</t>
  </si>
  <si>
    <t>1.2.6</t>
  </si>
  <si>
    <t>97662 SINAPI</t>
  </si>
  <si>
    <t>REMOÇÃO DE TUBULAÇÕES (TUBOS E CONEXÕES) DE ÁGUA FRIA, DE FORMA MANUAL , SEM REAPROVEITAMENTO.</t>
  </si>
  <si>
    <t>1.2.7</t>
  </si>
  <si>
    <t>97644 SINAPI</t>
  </si>
  <si>
    <t>REMOÇÃO DE PORTAS, DE FORMA MANUAL, SEM REAPROVEITAMENTO.</t>
  </si>
  <si>
    <t>1.2.8</t>
  </si>
  <si>
    <t>97645 SINAPI</t>
  </si>
  <si>
    <t>REMOÇÃO DE JANELAS, DE FORMA MANUAL, SEM REAPROVEITAMENTO.</t>
  </si>
  <si>
    <t>1.2.9</t>
  </si>
  <si>
    <t>97633 SINAPI</t>
  </si>
  <si>
    <t>DEMOLIÇÃO DE REVESTIMENTO CERÂMICO, DE FORMA MANUAL, SEM REAPROVEITAMENTO.</t>
  </si>
  <si>
    <t>1.2.10</t>
  </si>
  <si>
    <t>97915 SINAPI</t>
  </si>
  <si>
    <t>CARGA, MANOBRAS E DESCARGA DE MATERIAIS DIVERSOS, COM CAMINHAO BASCULANTE 6M3 (CARGA E DESCARGA MANUAIS)</t>
  </si>
  <si>
    <t>M3XKM</t>
  </si>
  <si>
    <t>1.3.</t>
  </si>
  <si>
    <t>FUNDAÇÃO</t>
  </si>
  <si>
    <t>1.3.1</t>
  </si>
  <si>
    <t>96523 SINAPI</t>
  </si>
  <si>
    <t>ESCAVAÇÃO MANUAL PARA BLOCO DE COROAMENTO OU SAPATA, COM PREVISÃO DE FÔRMA.</t>
  </si>
  <si>
    <t>1.3.2</t>
  </si>
  <si>
    <t>96527 SINAPI</t>
  </si>
  <si>
    <t>ESCAVAÇÃO MANUAL DE VALA PARA VIGA BALDRAME, COM PREVISÃO DE FÔRMA.</t>
  </si>
  <si>
    <t>1.3.3</t>
  </si>
  <si>
    <t>96616 SINAPI</t>
  </si>
  <si>
    <t>LASTRO DE CONCRETO MAGRO, APLICADO EM BLOCOS DE COROAMENTO OU SAPATAS.</t>
  </si>
  <si>
    <t>1.3.4</t>
  </si>
  <si>
    <t>96531 SINAPI</t>
  </si>
  <si>
    <t>FABRICAÇÃO, MONTAGEM E DESMONTAGEM DE FÔRMA PARA BLOCO DE COROAMENTO, EM MADEIRA SERRADA, E=25 MM, 2 UTILIZAÇÕES.</t>
  </si>
  <si>
    <t>1.3.5</t>
  </si>
  <si>
    <t>96533 SINAPI</t>
  </si>
  <si>
    <t>FABRICAÇÃO, MONTAGEM E DESMONTAGEM DE FÔRMA PARA VIGA BALDRAME, EM MADEIRA SERRADA, E=25 MM, 2 UTILIZAÇÕES.</t>
  </si>
  <si>
    <t>1.3.6</t>
  </si>
  <si>
    <t>96543 SINAPI</t>
  </si>
  <si>
    <t>ARMAÇÃO DE BLOCO, VIGA BALDRAME E SAPATA UTILIZANDO AÇO CA-60 DE 5 MM - MONTAGEM.</t>
  </si>
  <si>
    <t>KG</t>
  </si>
  <si>
    <t>1.3.7</t>
  </si>
  <si>
    <t>96546 SINAPI</t>
  </si>
  <si>
    <t>ARMAÇÃO DE BLOCO, VIGA BALDRAME OU SAPATA UTILIZANDO AÇO CA-50 DE 10 MM - MONTAGEM.</t>
  </si>
  <si>
    <t>1.3.8</t>
  </si>
  <si>
    <t>96555 SINAPI</t>
  </si>
  <si>
    <t>CONCRETAGEM DE BLOCOS DE COROAMENTO E VIGAS BALDRAME, FCK 30 MPA, COM USO DE JERICA LANÇAMENTO, ADENSAMENTO E ACABAMENTO.</t>
  </si>
  <si>
    <t>1.4.</t>
  </si>
  <si>
    <t>ESTRUTURA</t>
  </si>
  <si>
    <t>1.4.1</t>
  </si>
  <si>
    <t>92269 SINAPI</t>
  </si>
  <si>
    <t>FABRICAÇÃO DE FÔRMA PARA PILARES E ESTRUTURAS SIMILARES, EM MADEIRA SERRADA, E=25 MM.</t>
  </si>
  <si>
    <t>1.4.2</t>
  </si>
  <si>
    <t>1.4.3</t>
  </si>
  <si>
    <t>1.4.4</t>
  </si>
  <si>
    <t>94966 SINAPI</t>
  </si>
  <si>
    <t>CONCRETO FCK = 30MPA, TRAÇO 1:2,1:2,5 (CIMENTO/ AREIA MÉDIA/ BRITA 1) - PREPARO MECÂNICO COM BETONEIRA 400 L.</t>
  </si>
  <si>
    <t>1.5.</t>
  </si>
  <si>
    <t>PAREDE</t>
  </si>
  <si>
    <t>1.5.1</t>
  </si>
  <si>
    <t>87483 SINAPI</t>
  </si>
  <si>
    <t>ALVENARIA DE VEDAÇÃO DE BLOCOS CERÂMICOS FURADOS NA VERTICAL DE 9X19X3 9CM (ESPESSURA 9CM) DE PAREDES COM ÁREA LÍQUIDA MENOR QUE 6M² COM VÃOS E ARGAMASSA DE ASSENTAMENTO COM PREPARO EM BETONEIRA.</t>
  </si>
  <si>
    <t>1.6.</t>
  </si>
  <si>
    <t>REVESTIMENTOS</t>
  </si>
  <si>
    <t>1.6.1</t>
  </si>
  <si>
    <t>87873 SINAPI</t>
  </si>
  <si>
    <t>CHAPISCO APLICADO EM ALVENARIAS E ESTRUTURAS DE CONCRETO INTERNAS, COM ROLO PARA TEXTURA ACRÍLICA. ARGAMASSA TRAÇO 1:4 E EMULSÃO POLIMÉRICA (ADESIVO) COM PREPARO MANUAL.</t>
  </si>
  <si>
    <t>1.6.2</t>
  </si>
  <si>
    <t>87527 SINAPI</t>
  </si>
  <si>
    <t>EMBOÇO, PARA RECEBIMENTO DE CERÂMICA, EM ARGAMASSA TRAÇO 1:2:8, PREPARO MECÂNICO COM BETONEIRA 400L, APLICADO MANUALMENTE EM FACES INTERNAS DE PAREDES, PARA AMBIENTE COM ÁREA MENOR QUE 5M2, ESPESSURA DE 20MM, COM EXECUÇÃO DE TALISCAS.</t>
  </si>
  <si>
    <t>1.6.3</t>
  </si>
  <si>
    <t>87529 SINAPI</t>
  </si>
  <si>
    <t>MASSA ÚNICA, PARA RECEBIMENTO DE PINTURA, EM ARGAMASSA TRAÇO 1:2:8, PREPARO MECÂNICO COM BETONEIRA 400L, APLICADA MANUALMENTE EM FACES INTERNAS DE PAREDES, ESPESSURA DE 20MM, COM EXECUÇÃO DE TALISCAS.</t>
  </si>
  <si>
    <t>1.6.4</t>
  </si>
  <si>
    <t>87269 SINAPI</t>
  </si>
  <si>
    <t>REVESTIMENTO CERÂMICO PARA PAREDES INTERNAS COM PLACAS TIPO ESMALTADA EXTRA DE DIMENSÕES 25X35 CM APLICADAS EM AMBIENTES DE ÁREA MAIOR QUE 5M² NA ALTURA INTEIRA DAS PAREDES.</t>
  </si>
  <si>
    <t>1.7.</t>
  </si>
  <si>
    <t>INSTALAÇÕES</t>
  </si>
  <si>
    <t>1.7.1.</t>
  </si>
  <si>
    <t>AGUA FRIA E ESGOTO</t>
  </si>
  <si>
    <t>1.7.1.1</t>
  </si>
  <si>
    <t>89957 SINAPI</t>
  </si>
  <si>
    <t>PONTO DE CONSUMO TERMINAL DE ÁGUA FRIA (SUBRAMAL) COM TUBULAÇÃO DE PVC, DN 25 MM, INSTALADO EM RAMAL DE ÁGUA, INCLUSOS RASGO E CHUMBAMENTO E M ALVENARIA.</t>
  </si>
  <si>
    <t>1.7.1.2</t>
  </si>
  <si>
    <t>91792 SINAPI</t>
  </si>
  <si>
    <t>(COMPOSIÇÃO REPRESENTATIVA) DO SERVIÇO DE INSTALAÇÃO DE TUBO DE PVC, SÉRIE NORMAL, ESGOTO PREDIAL, DN 40 MM (INSTALADO EM RAMAL DE DESCARGAOU RAMAL DE ESGOTO SANITÁRIO), INCLUSIVE CONEXÕES, CORTES E FIXAÇÕES, PARA PRÉDIOS.</t>
  </si>
  <si>
    <t>1.7.1.3</t>
  </si>
  <si>
    <t>91793 SINAPI</t>
  </si>
  <si>
    <t>(COMPOSIÇÃO REPRESENTATIVA) DO SERVIÇO DE INSTALAÇÃO DE TUBO DE PVC, SÉRIE NORMAL, ESGOTO PREDIAL, DN 50 MM (INSTALADO EM RAMAL DE DESCARGA OU RAMAL DE ESGOTO SANITÁRIO), INCLUSIVE CONEXÕES, CORTES E FIXAÇÕES PARA, PRÉDIOS.</t>
  </si>
  <si>
    <t>1.7.1.4</t>
  </si>
  <si>
    <t>91794 SINAPI</t>
  </si>
  <si>
    <t>(COMPOSIÇÃO REPRESENTATIVA) DO SERVIÇO DE INST. TUBO PVC, SÉRIE N, ESGOTO PREDIAL, DN 75 MM, (INST. EM RAMAL DE DESCARGA, RAMAL DE ESG. SANITÁRIO, PRUMADA DE ESG. SANITÁRIO OU VENTILAÇÃO), INCL. CONEXÕES, CORTES E FIXAÇÕES, P/ PRÉDIOS.</t>
  </si>
  <si>
    <t>1.7.1.5</t>
  </si>
  <si>
    <t>91795 SINAPI</t>
  </si>
  <si>
    <t>(COMPOSIÇÃO REPRESENTATIVA) DO SERVIÇO DE INST. TUBO PVC, SÉRIE N, ESGOTO PREDIAL, 100 MM (INST. RAMAL DESCARGA, RAMAL DE ESG. SANIT., PRUMADA ESG. SANIT., VENTILAÇÃO OU SUB-COLETOR AÉREO), INCL. CONEXÕES E CORTES, FIXAÇÕES, P/ PRÉDIOS.</t>
  </si>
  <si>
    <t>1.7.1.6</t>
  </si>
  <si>
    <t>98111
SINAPI</t>
  </si>
  <si>
    <t>CAIXA DE INSPEÇÃO PARA ATERRAMENTO, CIRCULAR, EM POLIETILENO, DIÂMETRO INTERNO = 0,3 M.</t>
  </si>
  <si>
    <t>1.7.1.7</t>
  </si>
  <si>
    <t>89708 SINAPI</t>
  </si>
  <si>
    <t>CAIXA SIFONADA, PVC, DN 150 X 185 X 75 MM, JUNTA ELÁSTICA, FORNECIDA E INSTALADA EM RAMAL DE DESCARGA OU EM RAMAL DE ESGOTO SANITÁRIO.</t>
  </si>
  <si>
    <t>1.7.1.8</t>
  </si>
  <si>
    <t>98056 SINAPI</t>
  </si>
  <si>
    <t>TANQUE SÉPTICO CIRCULAR, EM CONCRETO PRÉ-MOLDADO, DIÂMETRO INTERNO = 2,38 M, ALTURA INTERNA = 3,0 M, VOLUME ÚTIL: 12234,2 L (PARA 86 CONTRIBUINTES).</t>
  </si>
  <si>
    <t>1.7.1.9</t>
  </si>
  <si>
    <t>98092 SINAPI</t>
  </si>
  <si>
    <t xml:space="preserve">FILTRO ANAERÓBIO RETANGULAR, EM ALVENARIA COM BLOCOS DE CONCRETO, DIMENSÕES INTERNAS: 1,6 X 4,6 X 1,67 M, VOLUME ÚTIL: 8832 L (PARA 84 CONTRIBUINTES). </t>
  </si>
  <si>
    <t>1.7.2.</t>
  </si>
  <si>
    <t>ELETRICA</t>
  </si>
  <si>
    <t>1.7.2.1</t>
  </si>
  <si>
    <t>93137 SINAPI</t>
  </si>
  <si>
    <t>PONTO DE ILUMINAÇÃO RESIDENCIAL INCLUINDO INTERRUPTOR SIMPLES (2 MÓDULOS), CAIXA ELÉTRICA, ELETRODUTO, CABO, RASGO, QUEBRA E CHUMBAMENTO (EXCLUINDO LUMINÁRIA E LÂMPADA).</t>
  </si>
  <si>
    <t>1.7.2.2</t>
  </si>
  <si>
    <t>93142 SINAPI</t>
  </si>
  <si>
    <t>PONTO DE TOMADA RESIDENCIAL INCLUINDO TOMADA (2 MÓDULOS) 10A/250V, CAIXA ELÉTRICA, ELETRODUTO, CABO, RASGO, QUEBRA E CHUMBAMENTO. NEUTRO, FORNECIMENTO E INSTALACAO</t>
  </si>
  <si>
    <t>1.7.2.3</t>
  </si>
  <si>
    <t>101879 SINAPI</t>
  </si>
  <si>
    <t>QUADRO DE DISTRIBUIÇÃO DE ENERGIA EM CHAPA DE AÇO GALVANIZADO, DE EMBUTIR, COM BARRAMENTO TRIFÁSICO, PARA 24 DISJUNTORES DIN 100A - FORNECIMENTO E INSTALAÇÃO.</t>
  </si>
  <si>
    <t>1.7.2.4</t>
  </si>
  <si>
    <t>97589
SINAPI</t>
  </si>
  <si>
    <t>LUMINÁRIA TIPO PLAFON EM PLÁSTICO, DE SOBREPOR, COM 1 LÂMPADA FLUORESCENTE DE 15 W, SEM REATOR - FORNECIMENTO E INSTALAÇÃO.</t>
  </si>
  <si>
    <t>1.7.2.5</t>
  </si>
  <si>
    <t>97608 SINAPI</t>
  </si>
  <si>
    <t>LUMINÁRIA ARANDELA TIPO TARTARUGA, COM GRADE, PARA 1 LÂMPADA DE 15 W - FORNECIMENTO E INSTALAÇÃO.</t>
  </si>
  <si>
    <t>1.7.2.6</t>
  </si>
  <si>
    <t>98111 SINAPI</t>
  </si>
  <si>
    <t>1.7.2.7</t>
  </si>
  <si>
    <t>96986 SINAPI</t>
  </si>
  <si>
    <t>HASTE DE ATERRAMENTO 3/4 PARA SPDA - FORNECIMENTO E INSTALAÇÃO.</t>
  </si>
  <si>
    <t>1.7.2.8</t>
  </si>
  <si>
    <t>96971 SINAPI</t>
  </si>
  <si>
    <t>CORDOALHA DE COBRE NU 16 MM², NÃO ENTERRADA, COM ISOLADOR - FORNECIMENTO E INSTALAÇÃO.</t>
  </si>
  <si>
    <t>1.8</t>
  </si>
  <si>
    <t>COBERTURA</t>
  </si>
  <si>
    <t>1.8.1</t>
  </si>
  <si>
    <t>92542 SINAPI</t>
  </si>
  <si>
    <t>TRAMA DE MADEIRA COMPOSTA POR RIPAS, CAIBROS E TERÇAS PARA TELHADOS DE MAIS QUE 2 ÁGUAS PARA TELHA CERÂMICA CAPA-CANAL, INCLUSO TRANSPORTE VERTICAL.</t>
  </si>
  <si>
    <t>1.8.2</t>
  </si>
  <si>
    <t>94201 SINAPI</t>
  </si>
  <si>
    <t>TELHAMENTO COM TELHA CERÂMICA CAPA-CANAL, TIPO COLONIAL, COM ATÉ 2 ÁGUAS, INCLUSO TRANSPORTE VERTICAL.</t>
  </si>
  <si>
    <t>1.8.3</t>
  </si>
  <si>
    <t>94221 SINAPI</t>
  </si>
  <si>
    <t>CUMEEIRA PARA TELHA CERÂMICA EMBOÇADA COM ARGAMASSA TRAÇO 1:2:9 (CIMENTO, CAL E AREIA) PARA TELHADOS COM ATÉ 2 ÁGUAS, INCLUSO TRANSPORTE VERTICAL.</t>
  </si>
  <si>
    <t>1.8.4</t>
  </si>
  <si>
    <t>COMP. 0001</t>
  </si>
  <si>
    <t>TABEIRA DE MADEIRA LEI, 1A QUALIDADE, 2,5X30,0CM PARA BEIRAL DE TELHADO</t>
  </si>
  <si>
    <t>1.8.5</t>
  </si>
  <si>
    <t>70277
SEDOP</t>
  </si>
  <si>
    <t>CALHA EM CHAPA GALVANIZADA</t>
  </si>
  <si>
    <t>1.9.</t>
  </si>
  <si>
    <t>LOUÇAS E METAIS</t>
  </si>
  <si>
    <t>1.9.1</t>
  </si>
  <si>
    <t>86903 SINAPI</t>
  </si>
  <si>
    <t>LAVATÓRIO LOUÇA BRANCA COM COLUNA, 45 X 55CM OU EQUIVALENTE, PADRÃO MÉDIO - FORNECIMENTO E INSTALAÇÃO.</t>
  </si>
  <si>
    <t>1.9.2</t>
  </si>
  <si>
    <t>95470 SINAPI</t>
  </si>
  <si>
    <t>VASO SANITARIO SIFONADO CONVENCIONAL COM LOUÇA BRANCA, INCLUSO CONJUNTO DE LIGAÇÃO PARA BACIA SANITÁRIA AJUSTÁVEL - FORNECIMENTO E INSTALAÇÃO</t>
  </si>
  <si>
    <t>1.9.3</t>
  </si>
  <si>
    <t>95472 SINAPI</t>
  </si>
  <si>
    <t>VASO SANITARIO SIFONADO CONVENCIONAL PARA PCD SEM FURO FRONTAL COM LOUÇA BRANCA SEM ASSENTO, INCLUSO CONJUNTO DE LIGAÇÃO PARA BACIA SANITÁRIA AJUSTÁVEL - FORNECIMENTO E INSTALAÇÃO.</t>
  </si>
  <si>
    <t>1.9.4</t>
  </si>
  <si>
    <t>100848 SINAPI</t>
  </si>
  <si>
    <t>VASO SANITÁRIO INFANTIL LOUÇA BRANCA - FORNECIMENTO E NSTALACAO.</t>
  </si>
  <si>
    <t>1.9.5</t>
  </si>
  <si>
    <t>99635 SINAPI</t>
  </si>
  <si>
    <t>VÁLVULA DE DESCARGA METÁLICA, BASE 1 1/2 ", ACABAMENTO METALICO CROMADO - FORNECIMENTO E INSTALAÇÃO.</t>
  </si>
  <si>
    <t>1.9.6</t>
  </si>
  <si>
    <t>190716 SEDOP</t>
  </si>
  <si>
    <t>BARRA EM AÇO INOX (PNE)</t>
  </si>
  <si>
    <t>1.9.7</t>
  </si>
  <si>
    <t>86915 SINAPI</t>
  </si>
  <si>
    <t>TORNEIRA CROMADA DE MESA, 1/2" OU 3/4", PARA LAVATÓRIO, PADRÃO MÉDIO - FORNECIMENTO E INSTALAÇÃO.</t>
  </si>
  <si>
    <t>1.9.8</t>
  </si>
  <si>
    <t>190101 SEDOP</t>
  </si>
  <si>
    <t>PIA 02 CUBAS EM AÇO INOX.C/TORN.,SIFOES E VALV.(2.0M)</t>
  </si>
  <si>
    <t>1.9.9</t>
  </si>
  <si>
    <t>190218 SEDOP</t>
  </si>
  <si>
    <t>CHUVEIRO EM PVC</t>
  </si>
  <si>
    <t>1.9.10</t>
  </si>
  <si>
    <t>96805 SINAPI</t>
  </si>
  <si>
    <t>KIT CHASSI PEX, PRÉ-FABRICADO, PARA CHUVEIRO COM REGISTROS DE PRESSÃO E CONEXÕES POR ANEL DESLIZANTE FORNECIMENTO E INSTALAÇÃO.</t>
  </si>
  <si>
    <t>1.10.</t>
  </si>
  <si>
    <t>PISO</t>
  </si>
  <si>
    <t>1.10.1</t>
  </si>
  <si>
    <t>97084 SINAPI</t>
  </si>
  <si>
    <t>COMPACTAÇÃO MECÂNICA DE SOLO PARA EXECUÇÃO DE RADIER, COM COMPACTADOR DE SOLOS TIPO PLACA VIBRATÓRIA.</t>
  </si>
  <si>
    <t>1.10.2</t>
  </si>
  <si>
    <t>97094 SINAPI</t>
  </si>
  <si>
    <t>CONCRETAGEM DE RADIER, PISO OU LAJE SOBRE SOLO, FCK 30 MPA, PARA ESPESSURA DE 10 CM - LANÇAMENTO, ADENSAMENTO E ACABAMENTO.</t>
  </si>
  <si>
    <t>1.10.3</t>
  </si>
  <si>
    <t>87759 SINAPI</t>
  </si>
  <si>
    <t>CONTRAPISO EM ARGAMASSA PRONTA, PREPARO MANUAL, APLICADO EM ÁREAS MOLHADAS SOBRE IMPERMEABILIZAÇÃO, ESPESSURA 3CM.</t>
  </si>
  <si>
    <t>1.10.4</t>
  </si>
  <si>
    <t>87632 SINAPI</t>
  </si>
  <si>
    <t>CONTRAPISO EM ARGAMASSA TRAÇO 1:4 (CIMENTO E AREIA), PREPARO MANUAL, APLICADO EM ÁREAS SECAS SOBRE LAJE, ADERIDO, ESPESSURA 3CM.</t>
  </si>
  <si>
    <t>1.10.5</t>
  </si>
  <si>
    <t>87248 SINAPI</t>
  </si>
  <si>
    <t>REVESTIMENTO CERÂMICO PARA PISO COM PLACAS TIPO ESMALTADA EXTRA DE DIMENSÕES 35X35 CM APLICADA EM AMBIENTES DE ÁREA MAIOR QUE 10 M2.</t>
  </si>
  <si>
    <t>1.11</t>
  </si>
  <si>
    <t>RODAPÉS, SOLEIRAS E PEITORIS</t>
  </si>
  <si>
    <t>1.11.1</t>
  </si>
  <si>
    <t>88648 SINAPI</t>
  </si>
  <si>
    <t>RODAPÉ CERÂMICO DE 7CM DE ALTURA COM PLACAS TIPO ESMALTADA EXTRA DE DIMENSÕES 35X35CM.</t>
  </si>
  <si>
    <t>1.11.2</t>
  </si>
  <si>
    <t>98695 SINAPI</t>
  </si>
  <si>
    <t>SOLEIRA EM MÁRMORE, LARGURA 15 CM, ESPESSURA 2,0 CM.</t>
  </si>
  <si>
    <t>1.11.3</t>
  </si>
  <si>
    <t>101965
SINAPI</t>
  </si>
  <si>
    <t>PEITORIL LINEAR EM GRANITO OU MÁRMORE, L = 15CM, COMPRIMENTO DE ATÉ 2M, ASSENTADO COM ARGAMASSA 1:6 COM ADITIVO.</t>
  </si>
  <si>
    <t>1.12</t>
  </si>
  <si>
    <t>FORRO</t>
  </si>
  <si>
    <t>1.12.1</t>
  </si>
  <si>
    <t>96116 SINAPI</t>
  </si>
  <si>
    <t>FORRO EM RÉGUAS DE PVC, FRISADO, PARA AMBIENTES COMERCIAIS, INCLUSIVE ESTRUTURA DE FIXAÇÃO.</t>
  </si>
  <si>
    <t>1.12.2</t>
  </si>
  <si>
    <t>96121 SINAPI</t>
  </si>
  <si>
    <t>ACABAMENTOS PARA FORRO (RODA-FORRO EM PERFIL METÁLICO E PLÁSTICO).</t>
  </si>
  <si>
    <t>1.13.</t>
  </si>
  <si>
    <t>ESQUADRIA</t>
  </si>
  <si>
    <t>1.13.1</t>
  </si>
  <si>
    <t>94569 SINAPI</t>
  </si>
  <si>
    <t>JANELA DE ALUMÍNIO MAXIM-AR, FIXAÇÃO COM PARAFUSO SOBRE CONTRAMARCO (E XCLUSIVE CONTRAMARCO), COM VIDROS, PADRONIZADA.</t>
  </si>
  <si>
    <t>1.13.2</t>
  </si>
  <si>
    <t>91337 SINAPI</t>
  </si>
  <si>
    <t>KIT DE PORTA DE MADEIRA TIPO MEXICANA, MACIÇA (PESADA OU SUPERPESADA), PADRÃO POPULAR, 80X210CM, ESPESSURA DE 3CM, ITENS INCLUSOS: DOBRADIÇAS, MONTAGEM E INSTALAÇÃO DO BATENTE, SEM FECHADURA - FORNECIMENTO E INSTALAÇÃO.</t>
  </si>
  <si>
    <t>1.13.3</t>
  </si>
  <si>
    <t>100675
SINAPI</t>
  </si>
  <si>
    <t xml:space="preserve">KIT DE PORTA-PRONTA DE MADEIRA EM ACABAMENTO MELAMÍNICO BRANCO, FOLHA  LEVE OU MÉDIA, 90X210, EXCLUSIVE FECHADURA, FIXAÇÃO COM PREENCHIMENTO TOTAL DE ESPUMA EXPANSIVA - FORNECIMENTO E INSTALAÇÃO. </t>
  </si>
  <si>
    <t>1.14</t>
  </si>
  <si>
    <t>PINTURA</t>
  </si>
  <si>
    <t>1.14.1</t>
  </si>
  <si>
    <t>88497 SINAPI</t>
  </si>
  <si>
    <t>APLICAÇÃO E LIXAMENTO DE MASSA LÁTEX EM PAREDES, DUAS DEMÃOS.</t>
  </si>
  <si>
    <t>1.14.2</t>
  </si>
  <si>
    <t>88485 SINAPI</t>
  </si>
  <si>
    <t>APLICAÇÃO DE FUNDO SELADOR ACRÍLICO EM PAREDES, UMA DEMÃO.</t>
  </si>
  <si>
    <t>1.14.3</t>
  </si>
  <si>
    <t>88487 SINAPI</t>
  </si>
  <si>
    <t>APLICAÇÃO MANUAL DE PINTURA COM TINTA LÁTEX PVA EM PAREDES, DUAS DEMÃOS.</t>
  </si>
  <si>
    <t>1.14.4</t>
  </si>
  <si>
    <t>102218
SINAPI</t>
  </si>
  <si>
    <t>PINTURA TINTA DE ACABAMENTO (PIGMENTADA) ESMALTE SINTÉTICO FOSCO EM MADEIRA, 2 DEMÃOS.</t>
  </si>
  <si>
    <t>1.14.5</t>
  </si>
  <si>
    <t>74245/001
SINAPI</t>
  </si>
  <si>
    <t>PINTURA ACRILICA EM PISO CIMENTADO DUAS DEMAOS</t>
  </si>
  <si>
    <t>1.15.</t>
  </si>
  <si>
    <t>SERVIÇOS COMPLENTARES</t>
  </si>
  <si>
    <t>1.15.1</t>
  </si>
  <si>
    <t>260213
SEDOP</t>
  </si>
  <si>
    <t>MURO EM ALVENARIA,REBOCADO E PINTADO 2 FACES(H=2.0M)</t>
  </si>
  <si>
    <t>1.15.2</t>
  </si>
  <si>
    <t>090621 SEDOP</t>
  </si>
  <si>
    <t>GRADE DE FERRO 3/4" (INCL. PINT. ANTI-CORROSIVA)</t>
  </si>
  <si>
    <t>1.15.3</t>
  </si>
  <si>
    <t>COMP.
0002</t>
  </si>
  <si>
    <t>PORTICO DE ENTRADA PADRÃO PMC</t>
  </si>
  <si>
    <t>1.15.4</t>
  </si>
  <si>
    <t>94990 SINAPI</t>
  </si>
  <si>
    <t>EXECUÇÃO DE PASSEIO (CALÇADA) OU PISO DE CONCRETO COM CONCRETO MOLDADO IN LOCO, FEITO EM OBRA, ACABAMENTO CONVENCIONAL, NÃO ARMADO.</t>
  </si>
  <si>
    <t>1.15.5</t>
  </si>
  <si>
    <t>COMP.
0003</t>
  </si>
  <si>
    <t>CAMPO DE FUTEBOL NAS DIMENSÕES DE PROJETO</t>
  </si>
  <si>
    <t>1.15.6</t>
  </si>
  <si>
    <t>COMP.
0004</t>
  </si>
  <si>
    <t>1.16</t>
  </si>
  <si>
    <t>LIMPEZA</t>
  </si>
  <si>
    <t>1.16.1</t>
  </si>
  <si>
    <t>270220 SINAPI</t>
  </si>
  <si>
    <t>LIMPEZA GERAL E ENTREGA DA OBRA</t>
  </si>
  <si>
    <t>TOTAL GERAL</t>
  </si>
  <si>
    <t>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</si>
</sst>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1" x14ac:knownFonts="1">
    <font>
      <sz val="11"/>
      <color theme="1"/>
      <name val="Calibri"/>
      <family val="2"/>
      <scheme val="minor"/>
    </font>
    <font>
      <sz val="11"/>
      <color theme="1"/>
      <name val="Calibri"/>
      <family val="2"/>
      <scheme val="minor"/>
    </font>
    <font>
      <sz val="10"/>
      <color theme="1"/>
      <name val="Arial Narrow"/>
      <family val="2"/>
    </font>
    <font>
      <sz val="10"/>
      <color rgb="FFFF3399"/>
      <name val="Arial Narrow"/>
      <family val="2"/>
    </font>
    <font>
      <b/>
      <sz val="11"/>
      <name val="Arial Narrow"/>
      <family val="2"/>
    </font>
    <font>
      <b/>
      <sz val="22"/>
      <name val="Arial Narrow"/>
      <family val="2"/>
    </font>
    <font>
      <b/>
      <sz val="14"/>
      <color theme="1"/>
      <name val="Arial Narrow"/>
      <family val="2"/>
    </font>
    <font>
      <b/>
      <sz val="10"/>
      <color theme="1"/>
      <name val="Arial Narrow"/>
      <family val="2"/>
    </font>
    <font>
      <b/>
      <sz val="9"/>
      <color theme="1"/>
      <name val="Arial Narrow"/>
      <family val="2"/>
    </font>
    <font>
      <b/>
      <sz val="10"/>
      <color rgb="FFFFFF00"/>
      <name val="Arial Narrow"/>
      <family val="2"/>
    </font>
    <font>
      <sz val="9"/>
      <color theme="1"/>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0">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justify"/>
    </xf>
    <xf numFmtId="43" fontId="2" fillId="0" borderId="0" xfId="1" applyFont="1"/>
    <xf numFmtId="43" fontId="3" fillId="0" borderId="0" xfId="1" applyFont="1"/>
    <xf numFmtId="0" fontId="4"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Continuous" vertical="justify"/>
    </xf>
    <xf numFmtId="43" fontId="2" fillId="0" borderId="0" xfId="1" applyFont="1" applyAlignment="1">
      <alignment horizontal="centerContinuous"/>
    </xf>
    <xf numFmtId="43" fontId="2" fillId="0" borderId="0" xfId="1" applyFont="1" applyAlignment="1">
      <alignment horizontal="center"/>
    </xf>
    <xf numFmtId="0" fontId="5" fillId="0" borderId="0" xfId="0" applyFont="1" applyAlignment="1">
      <alignment horizontal="centerContinuous"/>
    </xf>
    <xf numFmtId="0" fontId="6" fillId="0" borderId="1" xfId="0" applyFont="1" applyBorder="1" applyAlignment="1">
      <alignment horizontal="centerContinuous"/>
    </xf>
    <xf numFmtId="0" fontId="2" fillId="0" borderId="2" xfId="0" applyFont="1" applyBorder="1" applyAlignment="1">
      <alignment horizontal="centerContinuous"/>
    </xf>
    <xf numFmtId="0" fontId="2" fillId="0" borderId="2" xfId="0" applyFont="1" applyBorder="1" applyAlignment="1">
      <alignment horizontal="centerContinuous" vertical="justify"/>
    </xf>
    <xf numFmtId="43" fontId="2" fillId="0" borderId="2" xfId="1" applyFont="1" applyBorder="1" applyAlignment="1">
      <alignment horizontal="centerContinuous"/>
    </xf>
    <xf numFmtId="43" fontId="2" fillId="0" borderId="3" xfId="1" applyFont="1" applyBorder="1" applyAlignment="1">
      <alignment horizontal="centerContinuous"/>
    </xf>
    <xf numFmtId="43" fontId="2" fillId="0" borderId="0" xfId="1" applyFont="1" applyBorder="1" applyAlignment="1">
      <alignment horizontal="center"/>
    </xf>
    <xf numFmtId="0" fontId="7" fillId="0" borderId="1" xfId="0" applyFont="1" applyBorder="1"/>
    <xf numFmtId="0" fontId="2" fillId="0" borderId="2" xfId="0" applyFont="1" applyBorder="1" applyAlignment="1">
      <alignment horizontal="center"/>
    </xf>
    <xf numFmtId="0" fontId="2" fillId="0" borderId="2" xfId="0" applyFont="1" applyBorder="1" applyAlignment="1">
      <alignment vertical="justify"/>
    </xf>
    <xf numFmtId="43" fontId="2" fillId="0" borderId="2" xfId="1" applyFont="1" applyBorder="1"/>
    <xf numFmtId="43" fontId="7" fillId="0" borderId="3" xfId="1" applyFont="1" applyBorder="1" applyAlignment="1">
      <alignment horizontal="centerContinuous"/>
    </xf>
    <xf numFmtId="43" fontId="7" fillId="0" borderId="1" xfId="1" applyFont="1" applyBorder="1" applyAlignment="1">
      <alignment horizontal="centerContinuous"/>
    </xf>
    <xf numFmtId="43" fontId="2" fillId="0" borderId="0" xfId="0" applyNumberFormat="1" applyFont="1"/>
    <xf numFmtId="0" fontId="7" fillId="0" borderId="2" xfId="0" applyFont="1" applyBorder="1" applyAlignment="1">
      <alignment horizontal="left"/>
    </xf>
    <xf numFmtId="43" fontId="7" fillId="0" borderId="1" xfId="1" applyFont="1" applyBorder="1" applyAlignment="1">
      <alignment horizontal="centerContinuous" vertical="center"/>
    </xf>
    <xf numFmtId="10" fontId="7" fillId="0" borderId="3" xfId="1" applyNumberFormat="1" applyFont="1" applyBorder="1" applyAlignment="1">
      <alignment horizontal="centerContinuous" vertical="center"/>
    </xf>
    <xf numFmtId="43" fontId="7" fillId="0" borderId="0" xfId="1" applyFont="1" applyBorder="1" applyAlignment="1">
      <alignment horizontal="center"/>
    </xf>
    <xf numFmtId="43" fontId="7" fillId="0" borderId="0" xfId="0" applyNumberFormat="1" applyFont="1" applyAlignment="1">
      <alignment horizontal="center"/>
    </xf>
    <xf numFmtId="0" fontId="8" fillId="2" borderId="4" xfId="0" applyFont="1" applyFill="1" applyBorder="1" applyAlignment="1">
      <alignment horizontal="center" vertical="center"/>
    </xf>
    <xf numFmtId="43" fontId="8" fillId="2" borderId="4" xfId="1" applyFont="1" applyFill="1" applyBorder="1" applyAlignment="1">
      <alignment horizontal="center" vertical="center"/>
    </xf>
    <xf numFmtId="43" fontId="8" fillId="2" borderId="4" xfId="1" applyFont="1" applyFill="1" applyBorder="1" applyAlignment="1">
      <alignment horizontal="center" wrapText="1"/>
    </xf>
    <xf numFmtId="43" fontId="8" fillId="2" borderId="0" xfId="1" applyFont="1" applyFill="1" applyBorder="1" applyAlignment="1">
      <alignment horizontal="center" vertical="center"/>
    </xf>
    <xf numFmtId="43" fontId="9" fillId="0" borderId="0" xfId="0" applyNumberFormat="1" applyFont="1"/>
    <xf numFmtId="0" fontId="8" fillId="0" borderId="4" xfId="0" applyFont="1" applyBorder="1" applyAlignment="1">
      <alignment horizontal="left" vertical="center"/>
    </xf>
    <xf numFmtId="0" fontId="8" fillId="0" borderId="4" xfId="0" quotePrefix="1" applyFont="1" applyBorder="1" applyAlignment="1">
      <alignment horizontal="center" vertical="center"/>
    </xf>
    <xf numFmtId="0" fontId="8" fillId="0" borderId="4" xfId="0" applyFont="1" applyBorder="1" applyAlignment="1">
      <alignment vertical="center" wrapText="1"/>
    </xf>
    <xf numFmtId="0" fontId="8" fillId="0" borderId="4" xfId="0" applyFont="1" applyBorder="1" applyAlignment="1">
      <alignment horizontal="center" vertical="center"/>
    </xf>
    <xf numFmtId="43" fontId="8" fillId="0" borderId="4" xfId="1" applyFont="1" applyFill="1" applyBorder="1" applyAlignment="1">
      <alignment vertical="center"/>
    </xf>
    <xf numFmtId="164" fontId="8" fillId="0" borderId="0" xfId="2" applyNumberFormat="1" applyFont="1" applyFill="1" applyBorder="1" applyAlignment="1">
      <alignment vertical="center"/>
    </xf>
    <xf numFmtId="0" fontId="7" fillId="0" borderId="0" xfId="0" applyFont="1"/>
    <xf numFmtId="0" fontId="10" fillId="0" borderId="4" xfId="0" applyFont="1" applyBorder="1" applyAlignment="1">
      <alignment horizontal="left" vertical="center"/>
    </xf>
    <xf numFmtId="0" fontId="10" fillId="0" borderId="4" xfId="0" applyFont="1" applyBorder="1" applyAlignment="1">
      <alignment horizontal="center"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xf>
    <xf numFmtId="43" fontId="10" fillId="0" borderId="4" xfId="1" applyFont="1" applyFill="1" applyBorder="1" applyAlignment="1">
      <alignment vertical="center"/>
    </xf>
    <xf numFmtId="0" fontId="8" fillId="0" borderId="4" xfId="0" applyFont="1" applyBorder="1" applyAlignment="1">
      <alignment horizontal="center" vertical="center" wrapText="1"/>
    </xf>
    <xf numFmtId="0" fontId="10" fillId="0" borderId="1" xfId="0" applyFont="1" applyBorder="1" applyAlignment="1">
      <alignment horizontal="left"/>
    </xf>
    <xf numFmtId="0" fontId="10" fillId="0" borderId="2" xfId="0" applyFont="1" applyBorder="1" applyAlignment="1">
      <alignment horizontal="center"/>
    </xf>
    <xf numFmtId="0" fontId="10" fillId="0" borderId="2" xfId="0" applyFont="1" applyBorder="1" applyAlignment="1">
      <alignment vertical="justify"/>
    </xf>
    <xf numFmtId="43" fontId="10" fillId="0" borderId="2" xfId="1" applyFont="1" applyFill="1" applyBorder="1"/>
    <xf numFmtId="43" fontId="8" fillId="0" borderId="3" xfId="1" applyFont="1" applyFill="1" applyBorder="1" applyAlignment="1">
      <alignment horizontal="right"/>
    </xf>
    <xf numFmtId="43" fontId="8" fillId="0" borderId="4" xfId="1" applyFont="1" applyFill="1" applyBorder="1"/>
    <xf numFmtId="10" fontId="10" fillId="0" borderId="0" xfId="2" applyNumberFormat="1" applyFont="1" applyFill="1" applyBorder="1" applyAlignment="1">
      <alignment vertical="center"/>
    </xf>
    <xf numFmtId="43" fontId="2" fillId="0" borderId="0" xfId="1" applyFont="1" applyFill="1"/>
    <xf numFmtId="0" fontId="2" fillId="0" borderId="0" xfId="0" applyFont="1" applyAlignment="1">
      <alignment horizontal="left"/>
    </xf>
    <xf numFmtId="0" fontId="7" fillId="0" borderId="1" xfId="0" applyFont="1" applyBorder="1" applyAlignment="1">
      <alignment horizontal="left" wrapText="1"/>
    </xf>
    <xf numFmtId="0" fontId="7" fillId="0" borderId="2" xfId="0" applyFont="1" applyBorder="1" applyAlignment="1">
      <alignment horizontal="left" wrapText="1"/>
    </xf>
    <xf numFmtId="0" fontId="7" fillId="0" borderId="3" xfId="0" applyFont="1" applyBorder="1" applyAlignment="1">
      <alignment horizontal="left" wrapText="1"/>
    </xf>
  </cellXfs>
  <cellStyles count="3">
    <cellStyle name="Normal" xfId="0" builtinId="0"/>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1724025</xdr:colOff>
      <xdr:row>0</xdr:row>
      <xdr:rowOff>57150</xdr:rowOff>
    </xdr:from>
    <xdr:to>
      <xdr:col>4</xdr:col>
      <xdr:colOff>285750</xdr:colOff>
      <xdr:row>6</xdr:row>
      <xdr:rowOff>76200</xdr:rowOff>
    </xdr:to>
    <xdr:pic>
      <xdr:nvPicPr>
        <xdr:cNvPr id="2" name="Imagem 3">
          <a:extLst>
            <a:ext uri="{FF2B5EF4-FFF2-40B4-BE49-F238E27FC236}">
              <a16:creationId xmlns:a16="http://schemas.microsoft.com/office/drawing/2014/main" id="{5C8B0327-75E3-4190-854E-A2CC082DA7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5100" y="57150"/>
          <a:ext cx="9429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ine/Desktop/backup%20pen/Curu&#231;&#225;%202021/TP/Educa&#231;&#227;o/Escolas/ESCOLA%20CURUPER&#201;/ESCOLA%20CURUPER&#201;%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Resumo do Orçamento"/>
      <sheetName val="PLANILHA - GERAL"/>
      <sheetName val="Memoria de calculo"/>
      <sheetName val="CRONOGRAMA"/>
      <sheetName val="CPU"/>
    </sheetNames>
    <sheetDataSet>
      <sheetData sheetId="0"/>
      <sheetData sheetId="1">
        <row r="4">
          <cell r="A4" t="str">
            <v>PREFEITURA MUNICIPAL DE CURUÇÁ</v>
          </cell>
        </row>
        <row r="5">
          <cell r="A5" t="str">
            <v>SECRETARIA MUNICIPAL DE OBRAS E URBANISMO</v>
          </cell>
        </row>
        <row r="8">
          <cell r="A8" t="str">
            <v>MUNICÍPIO: CURUÇA</v>
          </cell>
          <cell r="C8" t="str">
            <v>DATA: 02/06/2021</v>
          </cell>
        </row>
        <row r="9">
          <cell r="A9" t="str">
            <v>FONTE: SINAPI ABR/2021 E SEDOP MAR/2021</v>
          </cell>
        </row>
        <row r="10">
          <cell r="A10" t="str">
            <v>OBJETO: REFORMA E AMPLIAÇÃO DA ESCOLA MUNICIPAL PROF.º JOÃO CARNEIRO, NA LOCALIDADE DO CURUPERÉ, NO MUNICIPIO DE CURUÇÁ-PA</v>
          </cell>
        </row>
      </sheetData>
      <sheetData sheetId="2"/>
      <sheetData sheetId="3">
        <row r="20">
          <cell r="E20">
            <v>15</v>
          </cell>
        </row>
        <row r="24">
          <cell r="E24">
            <v>48</v>
          </cell>
        </row>
        <row r="28">
          <cell r="E28">
            <v>69</v>
          </cell>
        </row>
        <row r="36">
          <cell r="E36">
            <v>28.4</v>
          </cell>
        </row>
        <row r="41">
          <cell r="E41">
            <v>266.8</v>
          </cell>
        </row>
        <row r="47">
          <cell r="E47">
            <v>266.8</v>
          </cell>
        </row>
        <row r="51">
          <cell r="E51">
            <v>25</v>
          </cell>
        </row>
        <row r="56">
          <cell r="E56">
            <v>155</v>
          </cell>
        </row>
        <row r="60">
          <cell r="E60">
            <v>40</v>
          </cell>
        </row>
        <row r="64">
          <cell r="E64">
            <v>11.76</v>
          </cell>
        </row>
        <row r="68">
          <cell r="E68">
            <v>9</v>
          </cell>
        </row>
        <row r="72">
          <cell r="E72">
            <v>88.21</v>
          </cell>
        </row>
        <row r="82">
          <cell r="E82">
            <v>384.16</v>
          </cell>
        </row>
        <row r="89">
          <cell r="E89">
            <v>4.8600000000000003</v>
          </cell>
        </row>
        <row r="95">
          <cell r="E95">
            <v>49.95</v>
          </cell>
        </row>
        <row r="101">
          <cell r="E101">
            <v>0.32</v>
          </cell>
        </row>
        <row r="105">
          <cell r="E105">
            <v>65.28</v>
          </cell>
        </row>
        <row r="111">
          <cell r="E111">
            <v>124.86</v>
          </cell>
        </row>
        <row r="115">
          <cell r="E115">
            <v>143.55000000000001</v>
          </cell>
        </row>
        <row r="119">
          <cell r="E119">
            <v>717.75</v>
          </cell>
        </row>
        <row r="128">
          <cell r="E128">
            <v>28.71</v>
          </cell>
        </row>
        <row r="134">
          <cell r="E134">
            <v>145.94</v>
          </cell>
        </row>
        <row r="138">
          <cell r="E138">
            <v>73</v>
          </cell>
        </row>
        <row r="147">
          <cell r="E147">
            <v>7.3</v>
          </cell>
        </row>
        <row r="153">
          <cell r="E153">
            <v>274.38</v>
          </cell>
        </row>
        <row r="158">
          <cell r="E158">
            <v>548.76</v>
          </cell>
        </row>
        <row r="166">
          <cell r="E166">
            <v>118.26</v>
          </cell>
        </row>
        <row r="170">
          <cell r="E170">
            <v>430.5</v>
          </cell>
        </row>
        <row r="178">
          <cell r="E178">
            <v>118.26</v>
          </cell>
        </row>
        <row r="186">
          <cell r="E186">
            <v>15</v>
          </cell>
        </row>
        <row r="190">
          <cell r="E190">
            <v>20</v>
          </cell>
        </row>
        <row r="194">
          <cell r="E194">
            <v>15</v>
          </cell>
        </row>
        <row r="198">
          <cell r="E198">
            <v>30</v>
          </cell>
        </row>
        <row r="202">
          <cell r="E202">
            <v>120</v>
          </cell>
        </row>
        <row r="206">
          <cell r="E206">
            <v>10</v>
          </cell>
        </row>
        <row r="210">
          <cell r="E210">
            <v>6</v>
          </cell>
        </row>
        <row r="214">
          <cell r="E214">
            <v>1</v>
          </cell>
        </row>
        <row r="218">
          <cell r="E218">
            <v>1</v>
          </cell>
        </row>
        <row r="225">
          <cell r="E225">
            <v>67</v>
          </cell>
        </row>
        <row r="230">
          <cell r="E230">
            <v>48</v>
          </cell>
        </row>
        <row r="235">
          <cell r="E235">
            <v>2</v>
          </cell>
        </row>
        <row r="241">
          <cell r="E241">
            <v>57</v>
          </cell>
        </row>
        <row r="245">
          <cell r="E245">
            <v>10</v>
          </cell>
        </row>
        <row r="249">
          <cell r="E249">
            <v>6</v>
          </cell>
        </row>
        <row r="253">
          <cell r="E253">
            <v>6</v>
          </cell>
        </row>
        <row r="257">
          <cell r="E257">
            <v>22</v>
          </cell>
        </row>
        <row r="265">
          <cell r="E265">
            <v>531.83000000000004</v>
          </cell>
        </row>
        <row r="272">
          <cell r="E272">
            <v>531.83000000000004</v>
          </cell>
        </row>
        <row r="278">
          <cell r="E278">
            <v>69.959999999999994</v>
          </cell>
        </row>
        <row r="284">
          <cell r="E284">
            <v>183.9</v>
          </cell>
        </row>
        <row r="289">
          <cell r="E289">
            <v>15.9</v>
          </cell>
        </row>
        <row r="296">
          <cell r="E296">
            <v>3</v>
          </cell>
        </row>
        <row r="300">
          <cell r="E300">
            <v>1</v>
          </cell>
        </row>
        <row r="304">
          <cell r="E304">
            <v>1</v>
          </cell>
        </row>
        <row r="308">
          <cell r="E308">
            <v>1</v>
          </cell>
        </row>
        <row r="314">
          <cell r="E314">
            <v>3</v>
          </cell>
        </row>
        <row r="318">
          <cell r="E318">
            <v>1.6</v>
          </cell>
        </row>
        <row r="324">
          <cell r="E324">
            <v>3</v>
          </cell>
        </row>
        <row r="328">
          <cell r="E328">
            <v>1</v>
          </cell>
        </row>
        <row r="333">
          <cell r="E333">
            <v>2</v>
          </cell>
        </row>
        <row r="338">
          <cell r="E338">
            <v>2</v>
          </cell>
        </row>
        <row r="349">
          <cell r="E349">
            <v>233.33</v>
          </cell>
        </row>
        <row r="359">
          <cell r="E359">
            <v>23.33</v>
          </cell>
        </row>
        <row r="368">
          <cell r="E368">
            <v>149.33000000000001</v>
          </cell>
        </row>
        <row r="373">
          <cell r="E373">
            <v>84</v>
          </cell>
        </row>
        <row r="386">
          <cell r="E386">
            <v>309.57</v>
          </cell>
        </row>
        <row r="400">
          <cell r="E400">
            <v>250.91</v>
          </cell>
        </row>
        <row r="405">
          <cell r="E405">
            <v>11.3</v>
          </cell>
        </row>
        <row r="410">
          <cell r="E410">
            <v>28.8</v>
          </cell>
        </row>
        <row r="422">
          <cell r="E422">
            <v>270.89</v>
          </cell>
        </row>
        <row r="434">
          <cell r="E434">
            <v>222.79</v>
          </cell>
        </row>
        <row r="440">
          <cell r="E440">
            <v>31.8</v>
          </cell>
        </row>
        <row r="444">
          <cell r="E444">
            <v>13</v>
          </cell>
        </row>
        <row r="448">
          <cell r="E448">
            <v>1</v>
          </cell>
        </row>
        <row r="458">
          <cell r="E458">
            <v>955.54</v>
          </cell>
        </row>
        <row r="467">
          <cell r="E467">
            <v>955.54</v>
          </cell>
        </row>
        <row r="476">
          <cell r="E476">
            <v>955.54</v>
          </cell>
        </row>
        <row r="481">
          <cell r="E481">
            <v>47.46</v>
          </cell>
        </row>
        <row r="488">
          <cell r="E488">
            <v>146.44</v>
          </cell>
        </row>
        <row r="493">
          <cell r="E493">
            <v>30.1</v>
          </cell>
        </row>
        <row r="497">
          <cell r="E497">
            <v>9</v>
          </cell>
        </row>
        <row r="501">
          <cell r="E501">
            <v>1</v>
          </cell>
        </row>
        <row r="506">
          <cell r="E506">
            <v>6.07</v>
          </cell>
        </row>
        <row r="510">
          <cell r="E510">
            <v>1</v>
          </cell>
        </row>
        <row r="514">
          <cell r="E514">
            <v>1</v>
          </cell>
        </row>
        <row r="519">
          <cell r="E519">
            <v>309.57</v>
          </cell>
        </row>
      </sheetData>
      <sheetData sheetId="4"/>
      <sheetData sheetId="5">
        <row r="14">
          <cell r="N14">
            <v>35.97</v>
          </cell>
        </row>
        <row r="20">
          <cell r="N20">
            <v>2555.58</v>
          </cell>
        </row>
        <row r="28">
          <cell r="N28">
            <v>3333</v>
          </cell>
        </row>
        <row r="37">
          <cell r="B37" t="str">
            <v>CANTEIRO MURO FRONTAL</v>
          </cell>
          <cell r="K37" t="str">
            <v>UND</v>
          </cell>
          <cell r="N37">
            <v>454.45</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8B55E-4F72-4883-B101-9DBC8B30E432}">
  <dimension ref="A1:N138"/>
  <sheetViews>
    <sheetView showGridLines="0" tabSelected="1" view="pageBreakPreview" zoomScaleNormal="100" zoomScaleSheetLayoutView="100" workbookViewId="0">
      <selection activeCell="L13" sqref="L13"/>
    </sheetView>
  </sheetViews>
  <sheetFormatPr defaultRowHeight="12.75" x14ac:dyDescent="0.2"/>
  <cols>
    <col min="1" max="1" width="5.7109375" style="56" customWidth="1"/>
    <col min="2" max="2" width="9" style="2" bestFit="1" customWidth="1"/>
    <col min="3" max="3" width="30.85546875" style="3" customWidth="1"/>
    <col min="4" max="4" width="4.85546875" style="2" bestFit="1" customWidth="1"/>
    <col min="5" max="5" width="8.42578125" style="55" bestFit="1" customWidth="1"/>
    <col min="6" max="6" width="12.140625" style="55" bestFit="1" customWidth="1"/>
    <col min="7" max="7" width="12" style="55" bestFit="1" customWidth="1"/>
    <col min="8" max="8" width="11" style="55" bestFit="1" customWidth="1"/>
    <col min="9" max="9" width="12.7109375" style="55" customWidth="1"/>
    <col min="10" max="10" width="10.140625" style="1" customWidth="1"/>
    <col min="11" max="12" width="11.140625" style="1" bestFit="1" customWidth="1"/>
    <col min="13" max="13" width="10.140625" style="1" customWidth="1"/>
    <col min="14" max="14" width="11.140625" style="1" bestFit="1" customWidth="1"/>
    <col min="15" max="256" width="9.140625" style="1"/>
    <col min="257" max="257" width="5.7109375" style="1" customWidth="1"/>
    <col min="258" max="258" width="9" style="1" bestFit="1" customWidth="1"/>
    <col min="259" max="259" width="30.85546875" style="1" customWidth="1"/>
    <col min="260" max="260" width="4.85546875" style="1" bestFit="1" customWidth="1"/>
    <col min="261" max="261" width="8.42578125" style="1" bestFit="1" customWidth="1"/>
    <col min="262" max="262" width="12.140625" style="1" bestFit="1" customWidth="1"/>
    <col min="263" max="263" width="12" style="1" bestFit="1" customWidth="1"/>
    <col min="264" max="264" width="11" style="1" bestFit="1" customWidth="1"/>
    <col min="265" max="265" width="12.7109375" style="1" customWidth="1"/>
    <col min="266" max="266" width="10.140625" style="1" customWidth="1"/>
    <col min="267" max="268" width="11.140625" style="1" bestFit="1" customWidth="1"/>
    <col min="269" max="269" width="10.140625" style="1" customWidth="1"/>
    <col min="270" max="270" width="11.140625" style="1" bestFit="1" customWidth="1"/>
    <col min="271" max="512" width="9.140625" style="1"/>
    <col min="513" max="513" width="5.7109375" style="1" customWidth="1"/>
    <col min="514" max="514" width="9" style="1" bestFit="1" customWidth="1"/>
    <col min="515" max="515" width="30.85546875" style="1" customWidth="1"/>
    <col min="516" max="516" width="4.85546875" style="1" bestFit="1" customWidth="1"/>
    <col min="517" max="517" width="8.42578125" style="1" bestFit="1" customWidth="1"/>
    <col min="518" max="518" width="12.140625" style="1" bestFit="1" customWidth="1"/>
    <col min="519" max="519" width="12" style="1" bestFit="1" customWidth="1"/>
    <col min="520" max="520" width="11" style="1" bestFit="1" customWidth="1"/>
    <col min="521" max="521" width="12.7109375" style="1" customWidth="1"/>
    <col min="522" max="522" width="10.140625" style="1" customWidth="1"/>
    <col min="523" max="524" width="11.140625" style="1" bestFit="1" customWidth="1"/>
    <col min="525" max="525" width="10.140625" style="1" customWidth="1"/>
    <col min="526" max="526" width="11.140625" style="1" bestFit="1" customWidth="1"/>
    <col min="527" max="768" width="9.140625" style="1"/>
    <col min="769" max="769" width="5.7109375" style="1" customWidth="1"/>
    <col min="770" max="770" width="9" style="1" bestFit="1" customWidth="1"/>
    <col min="771" max="771" width="30.85546875" style="1" customWidth="1"/>
    <col min="772" max="772" width="4.85546875" style="1" bestFit="1" customWidth="1"/>
    <col min="773" max="773" width="8.42578125" style="1" bestFit="1" customWidth="1"/>
    <col min="774" max="774" width="12.140625" style="1" bestFit="1" customWidth="1"/>
    <col min="775" max="775" width="12" style="1" bestFit="1" customWidth="1"/>
    <col min="776" max="776" width="11" style="1" bestFit="1" customWidth="1"/>
    <col min="777" max="777" width="12.7109375" style="1" customWidth="1"/>
    <col min="778" max="778" width="10.140625" style="1" customWidth="1"/>
    <col min="779" max="780" width="11.140625" style="1" bestFit="1" customWidth="1"/>
    <col min="781" max="781" width="10.140625" style="1" customWidth="1"/>
    <col min="782" max="782" width="11.140625" style="1" bestFit="1" customWidth="1"/>
    <col min="783" max="1024" width="9.140625" style="1"/>
    <col min="1025" max="1025" width="5.7109375" style="1" customWidth="1"/>
    <col min="1026" max="1026" width="9" style="1" bestFit="1" customWidth="1"/>
    <col min="1027" max="1027" width="30.85546875" style="1" customWidth="1"/>
    <col min="1028" max="1028" width="4.85546875" style="1" bestFit="1" customWidth="1"/>
    <col min="1029" max="1029" width="8.42578125" style="1" bestFit="1" customWidth="1"/>
    <col min="1030" max="1030" width="12.140625" style="1" bestFit="1" customWidth="1"/>
    <col min="1031" max="1031" width="12" style="1" bestFit="1" customWidth="1"/>
    <col min="1032" max="1032" width="11" style="1" bestFit="1" customWidth="1"/>
    <col min="1033" max="1033" width="12.7109375" style="1" customWidth="1"/>
    <col min="1034" max="1034" width="10.140625" style="1" customWidth="1"/>
    <col min="1035" max="1036" width="11.140625" style="1" bestFit="1" customWidth="1"/>
    <col min="1037" max="1037" width="10.140625" style="1" customWidth="1"/>
    <col min="1038" max="1038" width="11.140625" style="1" bestFit="1" customWidth="1"/>
    <col min="1039" max="1280" width="9.140625" style="1"/>
    <col min="1281" max="1281" width="5.7109375" style="1" customWidth="1"/>
    <col min="1282" max="1282" width="9" style="1" bestFit="1" customWidth="1"/>
    <col min="1283" max="1283" width="30.85546875" style="1" customWidth="1"/>
    <col min="1284" max="1284" width="4.85546875" style="1" bestFit="1" customWidth="1"/>
    <col min="1285" max="1285" width="8.42578125" style="1" bestFit="1" customWidth="1"/>
    <col min="1286" max="1286" width="12.140625" style="1" bestFit="1" customWidth="1"/>
    <col min="1287" max="1287" width="12" style="1" bestFit="1" customWidth="1"/>
    <col min="1288" max="1288" width="11" style="1" bestFit="1" customWidth="1"/>
    <col min="1289" max="1289" width="12.7109375" style="1" customWidth="1"/>
    <col min="1290" max="1290" width="10.140625" style="1" customWidth="1"/>
    <col min="1291" max="1292" width="11.140625" style="1" bestFit="1" customWidth="1"/>
    <col min="1293" max="1293" width="10.140625" style="1" customWidth="1"/>
    <col min="1294" max="1294" width="11.140625" style="1" bestFit="1" customWidth="1"/>
    <col min="1295" max="1536" width="9.140625" style="1"/>
    <col min="1537" max="1537" width="5.7109375" style="1" customWidth="1"/>
    <col min="1538" max="1538" width="9" style="1" bestFit="1" customWidth="1"/>
    <col min="1539" max="1539" width="30.85546875" style="1" customWidth="1"/>
    <col min="1540" max="1540" width="4.85546875" style="1" bestFit="1" customWidth="1"/>
    <col min="1541" max="1541" width="8.42578125" style="1" bestFit="1" customWidth="1"/>
    <col min="1542" max="1542" width="12.140625" style="1" bestFit="1" customWidth="1"/>
    <col min="1543" max="1543" width="12" style="1" bestFit="1" customWidth="1"/>
    <col min="1544" max="1544" width="11" style="1" bestFit="1" customWidth="1"/>
    <col min="1545" max="1545" width="12.7109375" style="1" customWidth="1"/>
    <col min="1546" max="1546" width="10.140625" style="1" customWidth="1"/>
    <col min="1547" max="1548" width="11.140625" style="1" bestFit="1" customWidth="1"/>
    <col min="1549" max="1549" width="10.140625" style="1" customWidth="1"/>
    <col min="1550" max="1550" width="11.140625" style="1" bestFit="1" customWidth="1"/>
    <col min="1551" max="1792" width="9.140625" style="1"/>
    <col min="1793" max="1793" width="5.7109375" style="1" customWidth="1"/>
    <col min="1794" max="1794" width="9" style="1" bestFit="1" customWidth="1"/>
    <col min="1795" max="1795" width="30.85546875" style="1" customWidth="1"/>
    <col min="1796" max="1796" width="4.85546875" style="1" bestFit="1" customWidth="1"/>
    <col min="1797" max="1797" width="8.42578125" style="1" bestFit="1" customWidth="1"/>
    <col min="1798" max="1798" width="12.140625" style="1" bestFit="1" customWidth="1"/>
    <col min="1799" max="1799" width="12" style="1" bestFit="1" customWidth="1"/>
    <col min="1800" max="1800" width="11" style="1" bestFit="1" customWidth="1"/>
    <col min="1801" max="1801" width="12.7109375" style="1" customWidth="1"/>
    <col min="1802" max="1802" width="10.140625" style="1" customWidth="1"/>
    <col min="1803" max="1804" width="11.140625" style="1" bestFit="1" customWidth="1"/>
    <col min="1805" max="1805" width="10.140625" style="1" customWidth="1"/>
    <col min="1806" max="1806" width="11.140625" style="1" bestFit="1" customWidth="1"/>
    <col min="1807" max="2048" width="9.140625" style="1"/>
    <col min="2049" max="2049" width="5.7109375" style="1" customWidth="1"/>
    <col min="2050" max="2050" width="9" style="1" bestFit="1" customWidth="1"/>
    <col min="2051" max="2051" width="30.85546875" style="1" customWidth="1"/>
    <col min="2052" max="2052" width="4.85546875" style="1" bestFit="1" customWidth="1"/>
    <col min="2053" max="2053" width="8.42578125" style="1" bestFit="1" customWidth="1"/>
    <col min="2054" max="2054" width="12.140625" style="1" bestFit="1" customWidth="1"/>
    <col min="2055" max="2055" width="12" style="1" bestFit="1" customWidth="1"/>
    <col min="2056" max="2056" width="11" style="1" bestFit="1" customWidth="1"/>
    <col min="2057" max="2057" width="12.7109375" style="1" customWidth="1"/>
    <col min="2058" max="2058" width="10.140625" style="1" customWidth="1"/>
    <col min="2059" max="2060" width="11.140625" style="1" bestFit="1" customWidth="1"/>
    <col min="2061" max="2061" width="10.140625" style="1" customWidth="1"/>
    <col min="2062" max="2062" width="11.140625" style="1" bestFit="1" customWidth="1"/>
    <col min="2063" max="2304" width="9.140625" style="1"/>
    <col min="2305" max="2305" width="5.7109375" style="1" customWidth="1"/>
    <col min="2306" max="2306" width="9" style="1" bestFit="1" customWidth="1"/>
    <col min="2307" max="2307" width="30.85546875" style="1" customWidth="1"/>
    <col min="2308" max="2308" width="4.85546875" style="1" bestFit="1" customWidth="1"/>
    <col min="2309" max="2309" width="8.42578125" style="1" bestFit="1" customWidth="1"/>
    <col min="2310" max="2310" width="12.140625" style="1" bestFit="1" customWidth="1"/>
    <col min="2311" max="2311" width="12" style="1" bestFit="1" customWidth="1"/>
    <col min="2312" max="2312" width="11" style="1" bestFit="1" customWidth="1"/>
    <col min="2313" max="2313" width="12.7109375" style="1" customWidth="1"/>
    <col min="2314" max="2314" width="10.140625" style="1" customWidth="1"/>
    <col min="2315" max="2316" width="11.140625" style="1" bestFit="1" customWidth="1"/>
    <col min="2317" max="2317" width="10.140625" style="1" customWidth="1"/>
    <col min="2318" max="2318" width="11.140625" style="1" bestFit="1" customWidth="1"/>
    <col min="2319" max="2560" width="9.140625" style="1"/>
    <col min="2561" max="2561" width="5.7109375" style="1" customWidth="1"/>
    <col min="2562" max="2562" width="9" style="1" bestFit="1" customWidth="1"/>
    <col min="2563" max="2563" width="30.85546875" style="1" customWidth="1"/>
    <col min="2564" max="2564" width="4.85546875" style="1" bestFit="1" customWidth="1"/>
    <col min="2565" max="2565" width="8.42578125" style="1" bestFit="1" customWidth="1"/>
    <col min="2566" max="2566" width="12.140625" style="1" bestFit="1" customWidth="1"/>
    <col min="2567" max="2567" width="12" style="1" bestFit="1" customWidth="1"/>
    <col min="2568" max="2568" width="11" style="1" bestFit="1" customWidth="1"/>
    <col min="2569" max="2569" width="12.7109375" style="1" customWidth="1"/>
    <col min="2570" max="2570" width="10.140625" style="1" customWidth="1"/>
    <col min="2571" max="2572" width="11.140625" style="1" bestFit="1" customWidth="1"/>
    <col min="2573" max="2573" width="10.140625" style="1" customWidth="1"/>
    <col min="2574" max="2574" width="11.140625" style="1" bestFit="1" customWidth="1"/>
    <col min="2575" max="2816" width="9.140625" style="1"/>
    <col min="2817" max="2817" width="5.7109375" style="1" customWidth="1"/>
    <col min="2818" max="2818" width="9" style="1" bestFit="1" customWidth="1"/>
    <col min="2819" max="2819" width="30.85546875" style="1" customWidth="1"/>
    <col min="2820" max="2820" width="4.85546875" style="1" bestFit="1" customWidth="1"/>
    <col min="2821" max="2821" width="8.42578125" style="1" bestFit="1" customWidth="1"/>
    <col min="2822" max="2822" width="12.140625" style="1" bestFit="1" customWidth="1"/>
    <col min="2823" max="2823" width="12" style="1" bestFit="1" customWidth="1"/>
    <col min="2824" max="2824" width="11" style="1" bestFit="1" customWidth="1"/>
    <col min="2825" max="2825" width="12.7109375" style="1" customWidth="1"/>
    <col min="2826" max="2826" width="10.140625" style="1" customWidth="1"/>
    <col min="2827" max="2828" width="11.140625" style="1" bestFit="1" customWidth="1"/>
    <col min="2829" max="2829" width="10.140625" style="1" customWidth="1"/>
    <col min="2830" max="2830" width="11.140625" style="1" bestFit="1" customWidth="1"/>
    <col min="2831" max="3072" width="9.140625" style="1"/>
    <col min="3073" max="3073" width="5.7109375" style="1" customWidth="1"/>
    <col min="3074" max="3074" width="9" style="1" bestFit="1" customWidth="1"/>
    <col min="3075" max="3075" width="30.85546875" style="1" customWidth="1"/>
    <col min="3076" max="3076" width="4.85546875" style="1" bestFit="1" customWidth="1"/>
    <col min="3077" max="3077" width="8.42578125" style="1" bestFit="1" customWidth="1"/>
    <col min="3078" max="3078" width="12.140625" style="1" bestFit="1" customWidth="1"/>
    <col min="3079" max="3079" width="12" style="1" bestFit="1" customWidth="1"/>
    <col min="3080" max="3080" width="11" style="1" bestFit="1" customWidth="1"/>
    <col min="3081" max="3081" width="12.7109375" style="1" customWidth="1"/>
    <col min="3082" max="3082" width="10.140625" style="1" customWidth="1"/>
    <col min="3083" max="3084" width="11.140625" style="1" bestFit="1" customWidth="1"/>
    <col min="3085" max="3085" width="10.140625" style="1" customWidth="1"/>
    <col min="3086" max="3086" width="11.140625" style="1" bestFit="1" customWidth="1"/>
    <col min="3087" max="3328" width="9.140625" style="1"/>
    <col min="3329" max="3329" width="5.7109375" style="1" customWidth="1"/>
    <col min="3330" max="3330" width="9" style="1" bestFit="1" customWidth="1"/>
    <col min="3331" max="3331" width="30.85546875" style="1" customWidth="1"/>
    <col min="3332" max="3332" width="4.85546875" style="1" bestFit="1" customWidth="1"/>
    <col min="3333" max="3333" width="8.42578125" style="1" bestFit="1" customWidth="1"/>
    <col min="3334" max="3334" width="12.140625" style="1" bestFit="1" customWidth="1"/>
    <col min="3335" max="3335" width="12" style="1" bestFit="1" customWidth="1"/>
    <col min="3336" max="3336" width="11" style="1" bestFit="1" customWidth="1"/>
    <col min="3337" max="3337" width="12.7109375" style="1" customWidth="1"/>
    <col min="3338" max="3338" width="10.140625" style="1" customWidth="1"/>
    <col min="3339" max="3340" width="11.140625" style="1" bestFit="1" customWidth="1"/>
    <col min="3341" max="3341" width="10.140625" style="1" customWidth="1"/>
    <col min="3342" max="3342" width="11.140625" style="1" bestFit="1" customWidth="1"/>
    <col min="3343" max="3584" width="9.140625" style="1"/>
    <col min="3585" max="3585" width="5.7109375" style="1" customWidth="1"/>
    <col min="3586" max="3586" width="9" style="1" bestFit="1" customWidth="1"/>
    <col min="3587" max="3587" width="30.85546875" style="1" customWidth="1"/>
    <col min="3588" max="3588" width="4.85546875" style="1" bestFit="1" customWidth="1"/>
    <col min="3589" max="3589" width="8.42578125" style="1" bestFit="1" customWidth="1"/>
    <col min="3590" max="3590" width="12.140625" style="1" bestFit="1" customWidth="1"/>
    <col min="3591" max="3591" width="12" style="1" bestFit="1" customWidth="1"/>
    <col min="3592" max="3592" width="11" style="1" bestFit="1" customWidth="1"/>
    <col min="3593" max="3593" width="12.7109375" style="1" customWidth="1"/>
    <col min="3594" max="3594" width="10.140625" style="1" customWidth="1"/>
    <col min="3595" max="3596" width="11.140625" style="1" bestFit="1" customWidth="1"/>
    <col min="3597" max="3597" width="10.140625" style="1" customWidth="1"/>
    <col min="3598" max="3598" width="11.140625" style="1" bestFit="1" customWidth="1"/>
    <col min="3599" max="3840" width="9.140625" style="1"/>
    <col min="3841" max="3841" width="5.7109375" style="1" customWidth="1"/>
    <col min="3842" max="3842" width="9" style="1" bestFit="1" customWidth="1"/>
    <col min="3843" max="3843" width="30.85546875" style="1" customWidth="1"/>
    <col min="3844" max="3844" width="4.85546875" style="1" bestFit="1" customWidth="1"/>
    <col min="3845" max="3845" width="8.42578125" style="1" bestFit="1" customWidth="1"/>
    <col min="3846" max="3846" width="12.140625" style="1" bestFit="1" customWidth="1"/>
    <col min="3847" max="3847" width="12" style="1" bestFit="1" customWidth="1"/>
    <col min="3848" max="3848" width="11" style="1" bestFit="1" customWidth="1"/>
    <col min="3849" max="3849" width="12.7109375" style="1" customWidth="1"/>
    <col min="3850" max="3850" width="10.140625" style="1" customWidth="1"/>
    <col min="3851" max="3852" width="11.140625" style="1" bestFit="1" customWidth="1"/>
    <col min="3853" max="3853" width="10.140625" style="1" customWidth="1"/>
    <col min="3854" max="3854" width="11.140625" style="1" bestFit="1" customWidth="1"/>
    <col min="3855" max="4096" width="9.140625" style="1"/>
    <col min="4097" max="4097" width="5.7109375" style="1" customWidth="1"/>
    <col min="4098" max="4098" width="9" style="1" bestFit="1" customWidth="1"/>
    <col min="4099" max="4099" width="30.85546875" style="1" customWidth="1"/>
    <col min="4100" max="4100" width="4.85546875" style="1" bestFit="1" customWidth="1"/>
    <col min="4101" max="4101" width="8.42578125" style="1" bestFit="1" customWidth="1"/>
    <col min="4102" max="4102" width="12.140625" style="1" bestFit="1" customWidth="1"/>
    <col min="4103" max="4103" width="12" style="1" bestFit="1" customWidth="1"/>
    <col min="4104" max="4104" width="11" style="1" bestFit="1" customWidth="1"/>
    <col min="4105" max="4105" width="12.7109375" style="1" customWidth="1"/>
    <col min="4106" max="4106" width="10.140625" style="1" customWidth="1"/>
    <col min="4107" max="4108" width="11.140625" style="1" bestFit="1" customWidth="1"/>
    <col min="4109" max="4109" width="10.140625" style="1" customWidth="1"/>
    <col min="4110" max="4110" width="11.140625" style="1" bestFit="1" customWidth="1"/>
    <col min="4111" max="4352" width="9.140625" style="1"/>
    <col min="4353" max="4353" width="5.7109375" style="1" customWidth="1"/>
    <col min="4354" max="4354" width="9" style="1" bestFit="1" customWidth="1"/>
    <col min="4355" max="4355" width="30.85546875" style="1" customWidth="1"/>
    <col min="4356" max="4356" width="4.85546875" style="1" bestFit="1" customWidth="1"/>
    <col min="4357" max="4357" width="8.42578125" style="1" bestFit="1" customWidth="1"/>
    <col min="4358" max="4358" width="12.140625" style="1" bestFit="1" customWidth="1"/>
    <col min="4359" max="4359" width="12" style="1" bestFit="1" customWidth="1"/>
    <col min="4360" max="4360" width="11" style="1" bestFit="1" customWidth="1"/>
    <col min="4361" max="4361" width="12.7109375" style="1" customWidth="1"/>
    <col min="4362" max="4362" width="10.140625" style="1" customWidth="1"/>
    <col min="4363" max="4364" width="11.140625" style="1" bestFit="1" customWidth="1"/>
    <col min="4365" max="4365" width="10.140625" style="1" customWidth="1"/>
    <col min="4366" max="4366" width="11.140625" style="1" bestFit="1" customWidth="1"/>
    <col min="4367" max="4608" width="9.140625" style="1"/>
    <col min="4609" max="4609" width="5.7109375" style="1" customWidth="1"/>
    <col min="4610" max="4610" width="9" style="1" bestFit="1" customWidth="1"/>
    <col min="4611" max="4611" width="30.85546875" style="1" customWidth="1"/>
    <col min="4612" max="4612" width="4.85546875" style="1" bestFit="1" customWidth="1"/>
    <col min="4613" max="4613" width="8.42578125" style="1" bestFit="1" customWidth="1"/>
    <col min="4614" max="4614" width="12.140625" style="1" bestFit="1" customWidth="1"/>
    <col min="4615" max="4615" width="12" style="1" bestFit="1" customWidth="1"/>
    <col min="4616" max="4616" width="11" style="1" bestFit="1" customWidth="1"/>
    <col min="4617" max="4617" width="12.7109375" style="1" customWidth="1"/>
    <col min="4618" max="4618" width="10.140625" style="1" customWidth="1"/>
    <col min="4619" max="4620" width="11.140625" style="1" bestFit="1" customWidth="1"/>
    <col min="4621" max="4621" width="10.140625" style="1" customWidth="1"/>
    <col min="4622" max="4622" width="11.140625" style="1" bestFit="1" customWidth="1"/>
    <col min="4623" max="4864" width="9.140625" style="1"/>
    <col min="4865" max="4865" width="5.7109375" style="1" customWidth="1"/>
    <col min="4866" max="4866" width="9" style="1" bestFit="1" customWidth="1"/>
    <col min="4867" max="4867" width="30.85546875" style="1" customWidth="1"/>
    <col min="4868" max="4868" width="4.85546875" style="1" bestFit="1" customWidth="1"/>
    <col min="4869" max="4869" width="8.42578125" style="1" bestFit="1" customWidth="1"/>
    <col min="4870" max="4870" width="12.140625" style="1" bestFit="1" customWidth="1"/>
    <col min="4871" max="4871" width="12" style="1" bestFit="1" customWidth="1"/>
    <col min="4872" max="4872" width="11" style="1" bestFit="1" customWidth="1"/>
    <col min="4873" max="4873" width="12.7109375" style="1" customWidth="1"/>
    <col min="4874" max="4874" width="10.140625" style="1" customWidth="1"/>
    <col min="4875" max="4876" width="11.140625" style="1" bestFit="1" customWidth="1"/>
    <col min="4877" max="4877" width="10.140625" style="1" customWidth="1"/>
    <col min="4878" max="4878" width="11.140625" style="1" bestFit="1" customWidth="1"/>
    <col min="4879" max="5120" width="9.140625" style="1"/>
    <col min="5121" max="5121" width="5.7109375" style="1" customWidth="1"/>
    <col min="5122" max="5122" width="9" style="1" bestFit="1" customWidth="1"/>
    <col min="5123" max="5123" width="30.85546875" style="1" customWidth="1"/>
    <col min="5124" max="5124" width="4.85546875" style="1" bestFit="1" customWidth="1"/>
    <col min="5125" max="5125" width="8.42578125" style="1" bestFit="1" customWidth="1"/>
    <col min="5126" max="5126" width="12.140625" style="1" bestFit="1" customWidth="1"/>
    <col min="5127" max="5127" width="12" style="1" bestFit="1" customWidth="1"/>
    <col min="5128" max="5128" width="11" style="1" bestFit="1" customWidth="1"/>
    <col min="5129" max="5129" width="12.7109375" style="1" customWidth="1"/>
    <col min="5130" max="5130" width="10.140625" style="1" customWidth="1"/>
    <col min="5131" max="5132" width="11.140625" style="1" bestFit="1" customWidth="1"/>
    <col min="5133" max="5133" width="10.140625" style="1" customWidth="1"/>
    <col min="5134" max="5134" width="11.140625" style="1" bestFit="1" customWidth="1"/>
    <col min="5135" max="5376" width="9.140625" style="1"/>
    <col min="5377" max="5377" width="5.7109375" style="1" customWidth="1"/>
    <col min="5378" max="5378" width="9" style="1" bestFit="1" customWidth="1"/>
    <col min="5379" max="5379" width="30.85546875" style="1" customWidth="1"/>
    <col min="5380" max="5380" width="4.85546875" style="1" bestFit="1" customWidth="1"/>
    <col min="5381" max="5381" width="8.42578125" style="1" bestFit="1" customWidth="1"/>
    <col min="5382" max="5382" width="12.140625" style="1" bestFit="1" customWidth="1"/>
    <col min="5383" max="5383" width="12" style="1" bestFit="1" customWidth="1"/>
    <col min="5384" max="5384" width="11" style="1" bestFit="1" customWidth="1"/>
    <col min="5385" max="5385" width="12.7109375" style="1" customWidth="1"/>
    <col min="5386" max="5386" width="10.140625" style="1" customWidth="1"/>
    <col min="5387" max="5388" width="11.140625" style="1" bestFit="1" customWidth="1"/>
    <col min="5389" max="5389" width="10.140625" style="1" customWidth="1"/>
    <col min="5390" max="5390" width="11.140625" style="1" bestFit="1" customWidth="1"/>
    <col min="5391" max="5632" width="9.140625" style="1"/>
    <col min="5633" max="5633" width="5.7109375" style="1" customWidth="1"/>
    <col min="5634" max="5634" width="9" style="1" bestFit="1" customWidth="1"/>
    <col min="5635" max="5635" width="30.85546875" style="1" customWidth="1"/>
    <col min="5636" max="5636" width="4.85546875" style="1" bestFit="1" customWidth="1"/>
    <col min="5637" max="5637" width="8.42578125" style="1" bestFit="1" customWidth="1"/>
    <col min="5638" max="5638" width="12.140625" style="1" bestFit="1" customWidth="1"/>
    <col min="5639" max="5639" width="12" style="1" bestFit="1" customWidth="1"/>
    <col min="5640" max="5640" width="11" style="1" bestFit="1" customWidth="1"/>
    <col min="5641" max="5641" width="12.7109375" style="1" customWidth="1"/>
    <col min="5642" max="5642" width="10.140625" style="1" customWidth="1"/>
    <col min="5643" max="5644" width="11.140625" style="1" bestFit="1" customWidth="1"/>
    <col min="5645" max="5645" width="10.140625" style="1" customWidth="1"/>
    <col min="5646" max="5646" width="11.140625" style="1" bestFit="1" customWidth="1"/>
    <col min="5647" max="5888" width="9.140625" style="1"/>
    <col min="5889" max="5889" width="5.7109375" style="1" customWidth="1"/>
    <col min="5890" max="5890" width="9" style="1" bestFit="1" customWidth="1"/>
    <col min="5891" max="5891" width="30.85546875" style="1" customWidth="1"/>
    <col min="5892" max="5892" width="4.85546875" style="1" bestFit="1" customWidth="1"/>
    <col min="5893" max="5893" width="8.42578125" style="1" bestFit="1" customWidth="1"/>
    <col min="5894" max="5894" width="12.140625" style="1" bestFit="1" customWidth="1"/>
    <col min="5895" max="5895" width="12" style="1" bestFit="1" customWidth="1"/>
    <col min="5896" max="5896" width="11" style="1" bestFit="1" customWidth="1"/>
    <col min="5897" max="5897" width="12.7109375" style="1" customWidth="1"/>
    <col min="5898" max="5898" width="10.140625" style="1" customWidth="1"/>
    <col min="5899" max="5900" width="11.140625" style="1" bestFit="1" customWidth="1"/>
    <col min="5901" max="5901" width="10.140625" style="1" customWidth="1"/>
    <col min="5902" max="5902" width="11.140625" style="1" bestFit="1" customWidth="1"/>
    <col min="5903" max="6144" width="9.140625" style="1"/>
    <col min="6145" max="6145" width="5.7109375" style="1" customWidth="1"/>
    <col min="6146" max="6146" width="9" style="1" bestFit="1" customWidth="1"/>
    <col min="6147" max="6147" width="30.85546875" style="1" customWidth="1"/>
    <col min="6148" max="6148" width="4.85546875" style="1" bestFit="1" customWidth="1"/>
    <col min="6149" max="6149" width="8.42578125" style="1" bestFit="1" customWidth="1"/>
    <col min="6150" max="6150" width="12.140625" style="1" bestFit="1" customWidth="1"/>
    <col min="6151" max="6151" width="12" style="1" bestFit="1" customWidth="1"/>
    <col min="6152" max="6152" width="11" style="1" bestFit="1" customWidth="1"/>
    <col min="6153" max="6153" width="12.7109375" style="1" customWidth="1"/>
    <col min="6154" max="6154" width="10.140625" style="1" customWidth="1"/>
    <col min="6155" max="6156" width="11.140625" style="1" bestFit="1" customWidth="1"/>
    <col min="6157" max="6157" width="10.140625" style="1" customWidth="1"/>
    <col min="6158" max="6158" width="11.140625" style="1" bestFit="1" customWidth="1"/>
    <col min="6159" max="6400" width="9.140625" style="1"/>
    <col min="6401" max="6401" width="5.7109375" style="1" customWidth="1"/>
    <col min="6402" max="6402" width="9" style="1" bestFit="1" customWidth="1"/>
    <col min="6403" max="6403" width="30.85546875" style="1" customWidth="1"/>
    <col min="6404" max="6404" width="4.85546875" style="1" bestFit="1" customWidth="1"/>
    <col min="6405" max="6405" width="8.42578125" style="1" bestFit="1" customWidth="1"/>
    <col min="6406" max="6406" width="12.140625" style="1" bestFit="1" customWidth="1"/>
    <col min="6407" max="6407" width="12" style="1" bestFit="1" customWidth="1"/>
    <col min="6408" max="6408" width="11" style="1" bestFit="1" customWidth="1"/>
    <col min="6409" max="6409" width="12.7109375" style="1" customWidth="1"/>
    <col min="6410" max="6410" width="10.140625" style="1" customWidth="1"/>
    <col min="6411" max="6412" width="11.140625" style="1" bestFit="1" customWidth="1"/>
    <col min="6413" max="6413" width="10.140625" style="1" customWidth="1"/>
    <col min="6414" max="6414" width="11.140625" style="1" bestFit="1" customWidth="1"/>
    <col min="6415" max="6656" width="9.140625" style="1"/>
    <col min="6657" max="6657" width="5.7109375" style="1" customWidth="1"/>
    <col min="6658" max="6658" width="9" style="1" bestFit="1" customWidth="1"/>
    <col min="6659" max="6659" width="30.85546875" style="1" customWidth="1"/>
    <col min="6660" max="6660" width="4.85546875" style="1" bestFit="1" customWidth="1"/>
    <col min="6661" max="6661" width="8.42578125" style="1" bestFit="1" customWidth="1"/>
    <col min="6662" max="6662" width="12.140625" style="1" bestFit="1" customWidth="1"/>
    <col min="6663" max="6663" width="12" style="1" bestFit="1" customWidth="1"/>
    <col min="6664" max="6664" width="11" style="1" bestFit="1" customWidth="1"/>
    <col min="6665" max="6665" width="12.7109375" style="1" customWidth="1"/>
    <col min="6666" max="6666" width="10.140625" style="1" customWidth="1"/>
    <col min="6667" max="6668" width="11.140625" style="1" bestFit="1" customWidth="1"/>
    <col min="6669" max="6669" width="10.140625" style="1" customWidth="1"/>
    <col min="6670" max="6670" width="11.140625" style="1" bestFit="1" customWidth="1"/>
    <col min="6671" max="6912" width="9.140625" style="1"/>
    <col min="6913" max="6913" width="5.7109375" style="1" customWidth="1"/>
    <col min="6914" max="6914" width="9" style="1" bestFit="1" customWidth="1"/>
    <col min="6915" max="6915" width="30.85546875" style="1" customWidth="1"/>
    <col min="6916" max="6916" width="4.85546875" style="1" bestFit="1" customWidth="1"/>
    <col min="6917" max="6917" width="8.42578125" style="1" bestFit="1" customWidth="1"/>
    <col min="6918" max="6918" width="12.140625" style="1" bestFit="1" customWidth="1"/>
    <col min="6919" max="6919" width="12" style="1" bestFit="1" customWidth="1"/>
    <col min="6920" max="6920" width="11" style="1" bestFit="1" customWidth="1"/>
    <col min="6921" max="6921" width="12.7109375" style="1" customWidth="1"/>
    <col min="6922" max="6922" width="10.140625" style="1" customWidth="1"/>
    <col min="6923" max="6924" width="11.140625" style="1" bestFit="1" customWidth="1"/>
    <col min="6925" max="6925" width="10.140625" style="1" customWidth="1"/>
    <col min="6926" max="6926" width="11.140625" style="1" bestFit="1" customWidth="1"/>
    <col min="6927" max="7168" width="9.140625" style="1"/>
    <col min="7169" max="7169" width="5.7109375" style="1" customWidth="1"/>
    <col min="7170" max="7170" width="9" style="1" bestFit="1" customWidth="1"/>
    <col min="7171" max="7171" width="30.85546875" style="1" customWidth="1"/>
    <col min="7172" max="7172" width="4.85546875" style="1" bestFit="1" customWidth="1"/>
    <col min="7173" max="7173" width="8.42578125" style="1" bestFit="1" customWidth="1"/>
    <col min="7174" max="7174" width="12.140625" style="1" bestFit="1" customWidth="1"/>
    <col min="7175" max="7175" width="12" style="1" bestFit="1" customWidth="1"/>
    <col min="7176" max="7176" width="11" style="1" bestFit="1" customWidth="1"/>
    <col min="7177" max="7177" width="12.7109375" style="1" customWidth="1"/>
    <col min="7178" max="7178" width="10.140625" style="1" customWidth="1"/>
    <col min="7179" max="7180" width="11.140625" style="1" bestFit="1" customWidth="1"/>
    <col min="7181" max="7181" width="10.140625" style="1" customWidth="1"/>
    <col min="7182" max="7182" width="11.140625" style="1" bestFit="1" customWidth="1"/>
    <col min="7183" max="7424" width="9.140625" style="1"/>
    <col min="7425" max="7425" width="5.7109375" style="1" customWidth="1"/>
    <col min="7426" max="7426" width="9" style="1" bestFit="1" customWidth="1"/>
    <col min="7427" max="7427" width="30.85546875" style="1" customWidth="1"/>
    <col min="7428" max="7428" width="4.85546875" style="1" bestFit="1" customWidth="1"/>
    <col min="7429" max="7429" width="8.42578125" style="1" bestFit="1" customWidth="1"/>
    <col min="7430" max="7430" width="12.140625" style="1" bestFit="1" customWidth="1"/>
    <col min="7431" max="7431" width="12" style="1" bestFit="1" customWidth="1"/>
    <col min="7432" max="7432" width="11" style="1" bestFit="1" customWidth="1"/>
    <col min="7433" max="7433" width="12.7109375" style="1" customWidth="1"/>
    <col min="7434" max="7434" width="10.140625" style="1" customWidth="1"/>
    <col min="7435" max="7436" width="11.140625" style="1" bestFit="1" customWidth="1"/>
    <col min="7437" max="7437" width="10.140625" style="1" customWidth="1"/>
    <col min="7438" max="7438" width="11.140625" style="1" bestFit="1" customWidth="1"/>
    <col min="7439" max="7680" width="9.140625" style="1"/>
    <col min="7681" max="7681" width="5.7109375" style="1" customWidth="1"/>
    <col min="7682" max="7682" width="9" style="1" bestFit="1" customWidth="1"/>
    <col min="7683" max="7683" width="30.85546875" style="1" customWidth="1"/>
    <col min="7684" max="7684" width="4.85546875" style="1" bestFit="1" customWidth="1"/>
    <col min="7685" max="7685" width="8.42578125" style="1" bestFit="1" customWidth="1"/>
    <col min="7686" max="7686" width="12.140625" style="1" bestFit="1" customWidth="1"/>
    <col min="7687" max="7687" width="12" style="1" bestFit="1" customWidth="1"/>
    <col min="7688" max="7688" width="11" style="1" bestFit="1" customWidth="1"/>
    <col min="7689" max="7689" width="12.7109375" style="1" customWidth="1"/>
    <col min="7690" max="7690" width="10.140625" style="1" customWidth="1"/>
    <col min="7691" max="7692" width="11.140625" style="1" bestFit="1" customWidth="1"/>
    <col min="7693" max="7693" width="10.140625" style="1" customWidth="1"/>
    <col min="7694" max="7694" width="11.140625" style="1" bestFit="1" customWidth="1"/>
    <col min="7695" max="7936" width="9.140625" style="1"/>
    <col min="7937" max="7937" width="5.7109375" style="1" customWidth="1"/>
    <col min="7938" max="7938" width="9" style="1" bestFit="1" customWidth="1"/>
    <col min="7939" max="7939" width="30.85546875" style="1" customWidth="1"/>
    <col min="7940" max="7940" width="4.85546875" style="1" bestFit="1" customWidth="1"/>
    <col min="7941" max="7941" width="8.42578125" style="1" bestFit="1" customWidth="1"/>
    <col min="7942" max="7942" width="12.140625" style="1" bestFit="1" customWidth="1"/>
    <col min="7943" max="7943" width="12" style="1" bestFit="1" customWidth="1"/>
    <col min="7944" max="7944" width="11" style="1" bestFit="1" customWidth="1"/>
    <col min="7945" max="7945" width="12.7109375" style="1" customWidth="1"/>
    <col min="7946" max="7946" width="10.140625" style="1" customWidth="1"/>
    <col min="7947" max="7948" width="11.140625" style="1" bestFit="1" customWidth="1"/>
    <col min="7949" max="7949" width="10.140625" style="1" customWidth="1"/>
    <col min="7950" max="7950" width="11.140625" style="1" bestFit="1" customWidth="1"/>
    <col min="7951" max="8192" width="9.140625" style="1"/>
    <col min="8193" max="8193" width="5.7109375" style="1" customWidth="1"/>
    <col min="8194" max="8194" width="9" style="1" bestFit="1" customWidth="1"/>
    <col min="8195" max="8195" width="30.85546875" style="1" customWidth="1"/>
    <col min="8196" max="8196" width="4.85546875" style="1" bestFit="1" customWidth="1"/>
    <col min="8197" max="8197" width="8.42578125" style="1" bestFit="1" customWidth="1"/>
    <col min="8198" max="8198" width="12.140625" style="1" bestFit="1" customWidth="1"/>
    <col min="8199" max="8199" width="12" style="1" bestFit="1" customWidth="1"/>
    <col min="8200" max="8200" width="11" style="1" bestFit="1" customWidth="1"/>
    <col min="8201" max="8201" width="12.7109375" style="1" customWidth="1"/>
    <col min="8202" max="8202" width="10.140625" style="1" customWidth="1"/>
    <col min="8203" max="8204" width="11.140625" style="1" bestFit="1" customWidth="1"/>
    <col min="8205" max="8205" width="10.140625" style="1" customWidth="1"/>
    <col min="8206" max="8206" width="11.140625" style="1" bestFit="1" customWidth="1"/>
    <col min="8207" max="8448" width="9.140625" style="1"/>
    <col min="8449" max="8449" width="5.7109375" style="1" customWidth="1"/>
    <col min="8450" max="8450" width="9" style="1" bestFit="1" customWidth="1"/>
    <col min="8451" max="8451" width="30.85546875" style="1" customWidth="1"/>
    <col min="8452" max="8452" width="4.85546875" style="1" bestFit="1" customWidth="1"/>
    <col min="8453" max="8453" width="8.42578125" style="1" bestFit="1" customWidth="1"/>
    <col min="8454" max="8454" width="12.140625" style="1" bestFit="1" customWidth="1"/>
    <col min="8455" max="8455" width="12" style="1" bestFit="1" customWidth="1"/>
    <col min="8456" max="8456" width="11" style="1" bestFit="1" customWidth="1"/>
    <col min="8457" max="8457" width="12.7109375" style="1" customWidth="1"/>
    <col min="8458" max="8458" width="10.140625" style="1" customWidth="1"/>
    <col min="8459" max="8460" width="11.140625" style="1" bestFit="1" customWidth="1"/>
    <col min="8461" max="8461" width="10.140625" style="1" customWidth="1"/>
    <col min="8462" max="8462" width="11.140625" style="1" bestFit="1" customWidth="1"/>
    <col min="8463" max="8704" width="9.140625" style="1"/>
    <col min="8705" max="8705" width="5.7109375" style="1" customWidth="1"/>
    <col min="8706" max="8706" width="9" style="1" bestFit="1" customWidth="1"/>
    <col min="8707" max="8707" width="30.85546875" style="1" customWidth="1"/>
    <col min="8708" max="8708" width="4.85546875" style="1" bestFit="1" customWidth="1"/>
    <col min="8709" max="8709" width="8.42578125" style="1" bestFit="1" customWidth="1"/>
    <col min="8710" max="8710" width="12.140625" style="1" bestFit="1" customWidth="1"/>
    <col min="8711" max="8711" width="12" style="1" bestFit="1" customWidth="1"/>
    <col min="8712" max="8712" width="11" style="1" bestFit="1" customWidth="1"/>
    <col min="8713" max="8713" width="12.7109375" style="1" customWidth="1"/>
    <col min="8714" max="8714" width="10.140625" style="1" customWidth="1"/>
    <col min="8715" max="8716" width="11.140625" style="1" bestFit="1" customWidth="1"/>
    <col min="8717" max="8717" width="10.140625" style="1" customWidth="1"/>
    <col min="8718" max="8718" width="11.140625" style="1" bestFit="1" customWidth="1"/>
    <col min="8719" max="8960" width="9.140625" style="1"/>
    <col min="8961" max="8961" width="5.7109375" style="1" customWidth="1"/>
    <col min="8962" max="8962" width="9" style="1" bestFit="1" customWidth="1"/>
    <col min="8963" max="8963" width="30.85546875" style="1" customWidth="1"/>
    <col min="8964" max="8964" width="4.85546875" style="1" bestFit="1" customWidth="1"/>
    <col min="8965" max="8965" width="8.42578125" style="1" bestFit="1" customWidth="1"/>
    <col min="8966" max="8966" width="12.140625" style="1" bestFit="1" customWidth="1"/>
    <col min="8967" max="8967" width="12" style="1" bestFit="1" customWidth="1"/>
    <col min="8968" max="8968" width="11" style="1" bestFit="1" customWidth="1"/>
    <col min="8969" max="8969" width="12.7109375" style="1" customWidth="1"/>
    <col min="8970" max="8970" width="10.140625" style="1" customWidth="1"/>
    <col min="8971" max="8972" width="11.140625" style="1" bestFit="1" customWidth="1"/>
    <col min="8973" max="8973" width="10.140625" style="1" customWidth="1"/>
    <col min="8974" max="8974" width="11.140625" style="1" bestFit="1" customWidth="1"/>
    <col min="8975" max="9216" width="9.140625" style="1"/>
    <col min="9217" max="9217" width="5.7109375" style="1" customWidth="1"/>
    <col min="9218" max="9218" width="9" style="1" bestFit="1" customWidth="1"/>
    <col min="9219" max="9219" width="30.85546875" style="1" customWidth="1"/>
    <col min="9220" max="9220" width="4.85546875" style="1" bestFit="1" customWidth="1"/>
    <col min="9221" max="9221" width="8.42578125" style="1" bestFit="1" customWidth="1"/>
    <col min="9222" max="9222" width="12.140625" style="1" bestFit="1" customWidth="1"/>
    <col min="9223" max="9223" width="12" style="1" bestFit="1" customWidth="1"/>
    <col min="9224" max="9224" width="11" style="1" bestFit="1" customWidth="1"/>
    <col min="9225" max="9225" width="12.7109375" style="1" customWidth="1"/>
    <col min="9226" max="9226" width="10.140625" style="1" customWidth="1"/>
    <col min="9227" max="9228" width="11.140625" style="1" bestFit="1" customWidth="1"/>
    <col min="9229" max="9229" width="10.140625" style="1" customWidth="1"/>
    <col min="9230" max="9230" width="11.140625" style="1" bestFit="1" customWidth="1"/>
    <col min="9231" max="9472" width="9.140625" style="1"/>
    <col min="9473" max="9473" width="5.7109375" style="1" customWidth="1"/>
    <col min="9474" max="9474" width="9" style="1" bestFit="1" customWidth="1"/>
    <col min="9475" max="9475" width="30.85546875" style="1" customWidth="1"/>
    <col min="9476" max="9476" width="4.85546875" style="1" bestFit="1" customWidth="1"/>
    <col min="9477" max="9477" width="8.42578125" style="1" bestFit="1" customWidth="1"/>
    <col min="9478" max="9478" width="12.140625" style="1" bestFit="1" customWidth="1"/>
    <col min="9479" max="9479" width="12" style="1" bestFit="1" customWidth="1"/>
    <col min="9480" max="9480" width="11" style="1" bestFit="1" customWidth="1"/>
    <col min="9481" max="9481" width="12.7109375" style="1" customWidth="1"/>
    <col min="9482" max="9482" width="10.140625" style="1" customWidth="1"/>
    <col min="9483" max="9484" width="11.140625" style="1" bestFit="1" customWidth="1"/>
    <col min="9485" max="9485" width="10.140625" style="1" customWidth="1"/>
    <col min="9486" max="9486" width="11.140625" style="1" bestFit="1" customWidth="1"/>
    <col min="9487" max="9728" width="9.140625" style="1"/>
    <col min="9729" max="9729" width="5.7109375" style="1" customWidth="1"/>
    <col min="9730" max="9730" width="9" style="1" bestFit="1" customWidth="1"/>
    <col min="9731" max="9731" width="30.85546875" style="1" customWidth="1"/>
    <col min="9732" max="9732" width="4.85546875" style="1" bestFit="1" customWidth="1"/>
    <col min="9733" max="9733" width="8.42578125" style="1" bestFit="1" customWidth="1"/>
    <col min="9734" max="9734" width="12.140625" style="1" bestFit="1" customWidth="1"/>
    <col min="9735" max="9735" width="12" style="1" bestFit="1" customWidth="1"/>
    <col min="9736" max="9736" width="11" style="1" bestFit="1" customWidth="1"/>
    <col min="9737" max="9737" width="12.7109375" style="1" customWidth="1"/>
    <col min="9738" max="9738" width="10.140625" style="1" customWidth="1"/>
    <col min="9739" max="9740" width="11.140625" style="1" bestFit="1" customWidth="1"/>
    <col min="9741" max="9741" width="10.140625" style="1" customWidth="1"/>
    <col min="9742" max="9742" width="11.140625" style="1" bestFit="1" customWidth="1"/>
    <col min="9743" max="9984" width="9.140625" style="1"/>
    <col min="9985" max="9985" width="5.7109375" style="1" customWidth="1"/>
    <col min="9986" max="9986" width="9" style="1" bestFit="1" customWidth="1"/>
    <col min="9987" max="9987" width="30.85546875" style="1" customWidth="1"/>
    <col min="9988" max="9988" width="4.85546875" style="1" bestFit="1" customWidth="1"/>
    <col min="9989" max="9989" width="8.42578125" style="1" bestFit="1" customWidth="1"/>
    <col min="9990" max="9990" width="12.140625" style="1" bestFit="1" customWidth="1"/>
    <col min="9991" max="9991" width="12" style="1" bestFit="1" customWidth="1"/>
    <col min="9992" max="9992" width="11" style="1" bestFit="1" customWidth="1"/>
    <col min="9993" max="9993" width="12.7109375" style="1" customWidth="1"/>
    <col min="9994" max="9994" width="10.140625" style="1" customWidth="1"/>
    <col min="9995" max="9996" width="11.140625" style="1" bestFit="1" customWidth="1"/>
    <col min="9997" max="9997" width="10.140625" style="1" customWidth="1"/>
    <col min="9998" max="9998" width="11.140625" style="1" bestFit="1" customWidth="1"/>
    <col min="9999" max="10240" width="9.140625" style="1"/>
    <col min="10241" max="10241" width="5.7109375" style="1" customWidth="1"/>
    <col min="10242" max="10242" width="9" style="1" bestFit="1" customWidth="1"/>
    <col min="10243" max="10243" width="30.85546875" style="1" customWidth="1"/>
    <col min="10244" max="10244" width="4.85546875" style="1" bestFit="1" customWidth="1"/>
    <col min="10245" max="10245" width="8.42578125" style="1" bestFit="1" customWidth="1"/>
    <col min="10246" max="10246" width="12.140625" style="1" bestFit="1" customWidth="1"/>
    <col min="10247" max="10247" width="12" style="1" bestFit="1" customWidth="1"/>
    <col min="10248" max="10248" width="11" style="1" bestFit="1" customWidth="1"/>
    <col min="10249" max="10249" width="12.7109375" style="1" customWidth="1"/>
    <col min="10250" max="10250" width="10.140625" style="1" customWidth="1"/>
    <col min="10251" max="10252" width="11.140625" style="1" bestFit="1" customWidth="1"/>
    <col min="10253" max="10253" width="10.140625" style="1" customWidth="1"/>
    <col min="10254" max="10254" width="11.140625" style="1" bestFit="1" customWidth="1"/>
    <col min="10255" max="10496" width="9.140625" style="1"/>
    <col min="10497" max="10497" width="5.7109375" style="1" customWidth="1"/>
    <col min="10498" max="10498" width="9" style="1" bestFit="1" customWidth="1"/>
    <col min="10499" max="10499" width="30.85546875" style="1" customWidth="1"/>
    <col min="10500" max="10500" width="4.85546875" style="1" bestFit="1" customWidth="1"/>
    <col min="10501" max="10501" width="8.42578125" style="1" bestFit="1" customWidth="1"/>
    <col min="10502" max="10502" width="12.140625" style="1" bestFit="1" customWidth="1"/>
    <col min="10503" max="10503" width="12" style="1" bestFit="1" customWidth="1"/>
    <col min="10504" max="10504" width="11" style="1" bestFit="1" customWidth="1"/>
    <col min="10505" max="10505" width="12.7109375" style="1" customWidth="1"/>
    <col min="10506" max="10506" width="10.140625" style="1" customWidth="1"/>
    <col min="10507" max="10508" width="11.140625" style="1" bestFit="1" customWidth="1"/>
    <col min="10509" max="10509" width="10.140625" style="1" customWidth="1"/>
    <col min="10510" max="10510" width="11.140625" style="1" bestFit="1" customWidth="1"/>
    <col min="10511" max="10752" width="9.140625" style="1"/>
    <col min="10753" max="10753" width="5.7109375" style="1" customWidth="1"/>
    <col min="10754" max="10754" width="9" style="1" bestFit="1" customWidth="1"/>
    <col min="10755" max="10755" width="30.85546875" style="1" customWidth="1"/>
    <col min="10756" max="10756" width="4.85546875" style="1" bestFit="1" customWidth="1"/>
    <col min="10757" max="10757" width="8.42578125" style="1" bestFit="1" customWidth="1"/>
    <col min="10758" max="10758" width="12.140625" style="1" bestFit="1" customWidth="1"/>
    <col min="10759" max="10759" width="12" style="1" bestFit="1" customWidth="1"/>
    <col min="10760" max="10760" width="11" style="1" bestFit="1" customWidth="1"/>
    <col min="10761" max="10761" width="12.7109375" style="1" customWidth="1"/>
    <col min="10762" max="10762" width="10.140625" style="1" customWidth="1"/>
    <col min="10763" max="10764" width="11.140625" style="1" bestFit="1" customWidth="1"/>
    <col min="10765" max="10765" width="10.140625" style="1" customWidth="1"/>
    <col min="10766" max="10766" width="11.140625" style="1" bestFit="1" customWidth="1"/>
    <col min="10767" max="11008" width="9.140625" style="1"/>
    <col min="11009" max="11009" width="5.7109375" style="1" customWidth="1"/>
    <col min="11010" max="11010" width="9" style="1" bestFit="1" customWidth="1"/>
    <col min="11011" max="11011" width="30.85546875" style="1" customWidth="1"/>
    <col min="11012" max="11012" width="4.85546875" style="1" bestFit="1" customWidth="1"/>
    <col min="11013" max="11013" width="8.42578125" style="1" bestFit="1" customWidth="1"/>
    <col min="11014" max="11014" width="12.140625" style="1" bestFit="1" customWidth="1"/>
    <col min="11015" max="11015" width="12" style="1" bestFit="1" customWidth="1"/>
    <col min="11016" max="11016" width="11" style="1" bestFit="1" customWidth="1"/>
    <col min="11017" max="11017" width="12.7109375" style="1" customWidth="1"/>
    <col min="11018" max="11018" width="10.140625" style="1" customWidth="1"/>
    <col min="11019" max="11020" width="11.140625" style="1" bestFit="1" customWidth="1"/>
    <col min="11021" max="11021" width="10.140625" style="1" customWidth="1"/>
    <col min="11022" max="11022" width="11.140625" style="1" bestFit="1" customWidth="1"/>
    <col min="11023" max="11264" width="9.140625" style="1"/>
    <col min="11265" max="11265" width="5.7109375" style="1" customWidth="1"/>
    <col min="11266" max="11266" width="9" style="1" bestFit="1" customWidth="1"/>
    <col min="11267" max="11267" width="30.85546875" style="1" customWidth="1"/>
    <col min="11268" max="11268" width="4.85546875" style="1" bestFit="1" customWidth="1"/>
    <col min="11269" max="11269" width="8.42578125" style="1" bestFit="1" customWidth="1"/>
    <col min="11270" max="11270" width="12.140625" style="1" bestFit="1" customWidth="1"/>
    <col min="11271" max="11271" width="12" style="1" bestFit="1" customWidth="1"/>
    <col min="11272" max="11272" width="11" style="1" bestFit="1" customWidth="1"/>
    <col min="11273" max="11273" width="12.7109375" style="1" customWidth="1"/>
    <col min="11274" max="11274" width="10.140625" style="1" customWidth="1"/>
    <col min="11275" max="11276" width="11.140625" style="1" bestFit="1" customWidth="1"/>
    <col min="11277" max="11277" width="10.140625" style="1" customWidth="1"/>
    <col min="11278" max="11278" width="11.140625" style="1" bestFit="1" customWidth="1"/>
    <col min="11279" max="11520" width="9.140625" style="1"/>
    <col min="11521" max="11521" width="5.7109375" style="1" customWidth="1"/>
    <col min="11522" max="11522" width="9" style="1" bestFit="1" customWidth="1"/>
    <col min="11523" max="11523" width="30.85546875" style="1" customWidth="1"/>
    <col min="11524" max="11524" width="4.85546875" style="1" bestFit="1" customWidth="1"/>
    <col min="11525" max="11525" width="8.42578125" style="1" bestFit="1" customWidth="1"/>
    <col min="11526" max="11526" width="12.140625" style="1" bestFit="1" customWidth="1"/>
    <col min="11527" max="11527" width="12" style="1" bestFit="1" customWidth="1"/>
    <col min="11528" max="11528" width="11" style="1" bestFit="1" customWidth="1"/>
    <col min="11529" max="11529" width="12.7109375" style="1" customWidth="1"/>
    <col min="11530" max="11530" width="10.140625" style="1" customWidth="1"/>
    <col min="11531" max="11532" width="11.140625" style="1" bestFit="1" customWidth="1"/>
    <col min="11533" max="11533" width="10.140625" style="1" customWidth="1"/>
    <col min="11534" max="11534" width="11.140625" style="1" bestFit="1" customWidth="1"/>
    <col min="11535" max="11776" width="9.140625" style="1"/>
    <col min="11777" max="11777" width="5.7109375" style="1" customWidth="1"/>
    <col min="11778" max="11778" width="9" style="1" bestFit="1" customWidth="1"/>
    <col min="11779" max="11779" width="30.85546875" style="1" customWidth="1"/>
    <col min="11780" max="11780" width="4.85546875" style="1" bestFit="1" customWidth="1"/>
    <col min="11781" max="11781" width="8.42578125" style="1" bestFit="1" customWidth="1"/>
    <col min="11782" max="11782" width="12.140625" style="1" bestFit="1" customWidth="1"/>
    <col min="11783" max="11783" width="12" style="1" bestFit="1" customWidth="1"/>
    <col min="11784" max="11784" width="11" style="1" bestFit="1" customWidth="1"/>
    <col min="11785" max="11785" width="12.7109375" style="1" customWidth="1"/>
    <col min="11786" max="11786" width="10.140625" style="1" customWidth="1"/>
    <col min="11787" max="11788" width="11.140625" style="1" bestFit="1" customWidth="1"/>
    <col min="11789" max="11789" width="10.140625" style="1" customWidth="1"/>
    <col min="11790" max="11790" width="11.140625" style="1" bestFit="1" customWidth="1"/>
    <col min="11791" max="12032" width="9.140625" style="1"/>
    <col min="12033" max="12033" width="5.7109375" style="1" customWidth="1"/>
    <col min="12034" max="12034" width="9" style="1" bestFit="1" customWidth="1"/>
    <col min="12035" max="12035" width="30.85546875" style="1" customWidth="1"/>
    <col min="12036" max="12036" width="4.85546875" style="1" bestFit="1" customWidth="1"/>
    <col min="12037" max="12037" width="8.42578125" style="1" bestFit="1" customWidth="1"/>
    <col min="12038" max="12038" width="12.140625" style="1" bestFit="1" customWidth="1"/>
    <col min="12039" max="12039" width="12" style="1" bestFit="1" customWidth="1"/>
    <col min="12040" max="12040" width="11" style="1" bestFit="1" customWidth="1"/>
    <col min="12041" max="12041" width="12.7109375" style="1" customWidth="1"/>
    <col min="12042" max="12042" width="10.140625" style="1" customWidth="1"/>
    <col min="12043" max="12044" width="11.140625" style="1" bestFit="1" customWidth="1"/>
    <col min="12045" max="12045" width="10.140625" style="1" customWidth="1"/>
    <col min="12046" max="12046" width="11.140625" style="1" bestFit="1" customWidth="1"/>
    <col min="12047" max="12288" width="9.140625" style="1"/>
    <col min="12289" max="12289" width="5.7109375" style="1" customWidth="1"/>
    <col min="12290" max="12290" width="9" style="1" bestFit="1" customWidth="1"/>
    <col min="12291" max="12291" width="30.85546875" style="1" customWidth="1"/>
    <col min="12292" max="12292" width="4.85546875" style="1" bestFit="1" customWidth="1"/>
    <col min="12293" max="12293" width="8.42578125" style="1" bestFit="1" customWidth="1"/>
    <col min="12294" max="12294" width="12.140625" style="1" bestFit="1" customWidth="1"/>
    <col min="12295" max="12295" width="12" style="1" bestFit="1" customWidth="1"/>
    <col min="12296" max="12296" width="11" style="1" bestFit="1" customWidth="1"/>
    <col min="12297" max="12297" width="12.7109375" style="1" customWidth="1"/>
    <col min="12298" max="12298" width="10.140625" style="1" customWidth="1"/>
    <col min="12299" max="12300" width="11.140625" style="1" bestFit="1" customWidth="1"/>
    <col min="12301" max="12301" width="10.140625" style="1" customWidth="1"/>
    <col min="12302" max="12302" width="11.140625" style="1" bestFit="1" customWidth="1"/>
    <col min="12303" max="12544" width="9.140625" style="1"/>
    <col min="12545" max="12545" width="5.7109375" style="1" customWidth="1"/>
    <col min="12546" max="12546" width="9" style="1" bestFit="1" customWidth="1"/>
    <col min="12547" max="12547" width="30.85546875" style="1" customWidth="1"/>
    <col min="12548" max="12548" width="4.85546875" style="1" bestFit="1" customWidth="1"/>
    <col min="12549" max="12549" width="8.42578125" style="1" bestFit="1" customWidth="1"/>
    <col min="12550" max="12550" width="12.140625" style="1" bestFit="1" customWidth="1"/>
    <col min="12551" max="12551" width="12" style="1" bestFit="1" customWidth="1"/>
    <col min="12552" max="12552" width="11" style="1" bestFit="1" customWidth="1"/>
    <col min="12553" max="12553" width="12.7109375" style="1" customWidth="1"/>
    <col min="12554" max="12554" width="10.140625" style="1" customWidth="1"/>
    <col min="12555" max="12556" width="11.140625" style="1" bestFit="1" customWidth="1"/>
    <col min="12557" max="12557" width="10.140625" style="1" customWidth="1"/>
    <col min="12558" max="12558" width="11.140625" style="1" bestFit="1" customWidth="1"/>
    <col min="12559" max="12800" width="9.140625" style="1"/>
    <col min="12801" max="12801" width="5.7109375" style="1" customWidth="1"/>
    <col min="12802" max="12802" width="9" style="1" bestFit="1" customWidth="1"/>
    <col min="12803" max="12803" width="30.85546875" style="1" customWidth="1"/>
    <col min="12804" max="12804" width="4.85546875" style="1" bestFit="1" customWidth="1"/>
    <col min="12805" max="12805" width="8.42578125" style="1" bestFit="1" customWidth="1"/>
    <col min="12806" max="12806" width="12.140625" style="1" bestFit="1" customWidth="1"/>
    <col min="12807" max="12807" width="12" style="1" bestFit="1" customWidth="1"/>
    <col min="12808" max="12808" width="11" style="1" bestFit="1" customWidth="1"/>
    <col min="12809" max="12809" width="12.7109375" style="1" customWidth="1"/>
    <col min="12810" max="12810" width="10.140625" style="1" customWidth="1"/>
    <col min="12811" max="12812" width="11.140625" style="1" bestFit="1" customWidth="1"/>
    <col min="12813" max="12813" width="10.140625" style="1" customWidth="1"/>
    <col min="12814" max="12814" width="11.140625" style="1" bestFit="1" customWidth="1"/>
    <col min="12815" max="13056" width="9.140625" style="1"/>
    <col min="13057" max="13057" width="5.7109375" style="1" customWidth="1"/>
    <col min="13058" max="13058" width="9" style="1" bestFit="1" customWidth="1"/>
    <col min="13059" max="13059" width="30.85546875" style="1" customWidth="1"/>
    <col min="13060" max="13060" width="4.85546875" style="1" bestFit="1" customWidth="1"/>
    <col min="13061" max="13061" width="8.42578125" style="1" bestFit="1" customWidth="1"/>
    <col min="13062" max="13062" width="12.140625" style="1" bestFit="1" customWidth="1"/>
    <col min="13063" max="13063" width="12" style="1" bestFit="1" customWidth="1"/>
    <col min="13064" max="13064" width="11" style="1" bestFit="1" customWidth="1"/>
    <col min="13065" max="13065" width="12.7109375" style="1" customWidth="1"/>
    <col min="13066" max="13066" width="10.140625" style="1" customWidth="1"/>
    <col min="13067" max="13068" width="11.140625" style="1" bestFit="1" customWidth="1"/>
    <col min="13069" max="13069" width="10.140625" style="1" customWidth="1"/>
    <col min="13070" max="13070" width="11.140625" style="1" bestFit="1" customWidth="1"/>
    <col min="13071" max="13312" width="9.140625" style="1"/>
    <col min="13313" max="13313" width="5.7109375" style="1" customWidth="1"/>
    <col min="13314" max="13314" width="9" style="1" bestFit="1" customWidth="1"/>
    <col min="13315" max="13315" width="30.85546875" style="1" customWidth="1"/>
    <col min="13316" max="13316" width="4.85546875" style="1" bestFit="1" customWidth="1"/>
    <col min="13317" max="13317" width="8.42578125" style="1" bestFit="1" customWidth="1"/>
    <col min="13318" max="13318" width="12.140625" style="1" bestFit="1" customWidth="1"/>
    <col min="13319" max="13319" width="12" style="1" bestFit="1" customWidth="1"/>
    <col min="13320" max="13320" width="11" style="1" bestFit="1" customWidth="1"/>
    <col min="13321" max="13321" width="12.7109375" style="1" customWidth="1"/>
    <col min="13322" max="13322" width="10.140625" style="1" customWidth="1"/>
    <col min="13323" max="13324" width="11.140625" style="1" bestFit="1" customWidth="1"/>
    <col min="13325" max="13325" width="10.140625" style="1" customWidth="1"/>
    <col min="13326" max="13326" width="11.140625" style="1" bestFit="1" customWidth="1"/>
    <col min="13327" max="13568" width="9.140625" style="1"/>
    <col min="13569" max="13569" width="5.7109375" style="1" customWidth="1"/>
    <col min="13570" max="13570" width="9" style="1" bestFit="1" customWidth="1"/>
    <col min="13571" max="13571" width="30.85546875" style="1" customWidth="1"/>
    <col min="13572" max="13572" width="4.85546875" style="1" bestFit="1" customWidth="1"/>
    <col min="13573" max="13573" width="8.42578125" style="1" bestFit="1" customWidth="1"/>
    <col min="13574" max="13574" width="12.140625" style="1" bestFit="1" customWidth="1"/>
    <col min="13575" max="13575" width="12" style="1" bestFit="1" customWidth="1"/>
    <col min="13576" max="13576" width="11" style="1" bestFit="1" customWidth="1"/>
    <col min="13577" max="13577" width="12.7109375" style="1" customWidth="1"/>
    <col min="13578" max="13578" width="10.140625" style="1" customWidth="1"/>
    <col min="13579" max="13580" width="11.140625" style="1" bestFit="1" customWidth="1"/>
    <col min="13581" max="13581" width="10.140625" style="1" customWidth="1"/>
    <col min="13582" max="13582" width="11.140625" style="1" bestFit="1" customWidth="1"/>
    <col min="13583" max="13824" width="9.140625" style="1"/>
    <col min="13825" max="13825" width="5.7109375" style="1" customWidth="1"/>
    <col min="13826" max="13826" width="9" style="1" bestFit="1" customWidth="1"/>
    <col min="13827" max="13827" width="30.85546875" style="1" customWidth="1"/>
    <col min="13828" max="13828" width="4.85546875" style="1" bestFit="1" customWidth="1"/>
    <col min="13829" max="13829" width="8.42578125" style="1" bestFit="1" customWidth="1"/>
    <col min="13830" max="13830" width="12.140625" style="1" bestFit="1" customWidth="1"/>
    <col min="13831" max="13831" width="12" style="1" bestFit="1" customWidth="1"/>
    <col min="13832" max="13832" width="11" style="1" bestFit="1" customWidth="1"/>
    <col min="13833" max="13833" width="12.7109375" style="1" customWidth="1"/>
    <col min="13834" max="13834" width="10.140625" style="1" customWidth="1"/>
    <col min="13835" max="13836" width="11.140625" style="1" bestFit="1" customWidth="1"/>
    <col min="13837" max="13837" width="10.140625" style="1" customWidth="1"/>
    <col min="13838" max="13838" width="11.140625" style="1" bestFit="1" customWidth="1"/>
    <col min="13839" max="14080" width="9.140625" style="1"/>
    <col min="14081" max="14081" width="5.7109375" style="1" customWidth="1"/>
    <col min="14082" max="14082" width="9" style="1" bestFit="1" customWidth="1"/>
    <col min="14083" max="14083" width="30.85546875" style="1" customWidth="1"/>
    <col min="14084" max="14084" width="4.85546875" style="1" bestFit="1" customWidth="1"/>
    <col min="14085" max="14085" width="8.42578125" style="1" bestFit="1" customWidth="1"/>
    <col min="14086" max="14086" width="12.140625" style="1" bestFit="1" customWidth="1"/>
    <col min="14087" max="14087" width="12" style="1" bestFit="1" customWidth="1"/>
    <col min="14088" max="14088" width="11" style="1" bestFit="1" customWidth="1"/>
    <col min="14089" max="14089" width="12.7109375" style="1" customWidth="1"/>
    <col min="14090" max="14090" width="10.140625" style="1" customWidth="1"/>
    <col min="14091" max="14092" width="11.140625" style="1" bestFit="1" customWidth="1"/>
    <col min="14093" max="14093" width="10.140625" style="1" customWidth="1"/>
    <col min="14094" max="14094" width="11.140625" style="1" bestFit="1" customWidth="1"/>
    <col min="14095" max="14336" width="9.140625" style="1"/>
    <col min="14337" max="14337" width="5.7109375" style="1" customWidth="1"/>
    <col min="14338" max="14338" width="9" style="1" bestFit="1" customWidth="1"/>
    <col min="14339" max="14339" width="30.85546875" style="1" customWidth="1"/>
    <col min="14340" max="14340" width="4.85546875" style="1" bestFit="1" customWidth="1"/>
    <col min="14341" max="14341" width="8.42578125" style="1" bestFit="1" customWidth="1"/>
    <col min="14342" max="14342" width="12.140625" style="1" bestFit="1" customWidth="1"/>
    <col min="14343" max="14343" width="12" style="1" bestFit="1" customWidth="1"/>
    <col min="14344" max="14344" width="11" style="1" bestFit="1" customWidth="1"/>
    <col min="14345" max="14345" width="12.7109375" style="1" customWidth="1"/>
    <col min="14346" max="14346" width="10.140625" style="1" customWidth="1"/>
    <col min="14347" max="14348" width="11.140625" style="1" bestFit="1" customWidth="1"/>
    <col min="14349" max="14349" width="10.140625" style="1" customWidth="1"/>
    <col min="14350" max="14350" width="11.140625" style="1" bestFit="1" customWidth="1"/>
    <col min="14351" max="14592" width="9.140625" style="1"/>
    <col min="14593" max="14593" width="5.7109375" style="1" customWidth="1"/>
    <col min="14594" max="14594" width="9" style="1" bestFit="1" customWidth="1"/>
    <col min="14595" max="14595" width="30.85546875" style="1" customWidth="1"/>
    <col min="14596" max="14596" width="4.85546875" style="1" bestFit="1" customWidth="1"/>
    <col min="14597" max="14597" width="8.42578125" style="1" bestFit="1" customWidth="1"/>
    <col min="14598" max="14598" width="12.140625" style="1" bestFit="1" customWidth="1"/>
    <col min="14599" max="14599" width="12" style="1" bestFit="1" customWidth="1"/>
    <col min="14600" max="14600" width="11" style="1" bestFit="1" customWidth="1"/>
    <col min="14601" max="14601" width="12.7109375" style="1" customWidth="1"/>
    <col min="14602" max="14602" width="10.140625" style="1" customWidth="1"/>
    <col min="14603" max="14604" width="11.140625" style="1" bestFit="1" customWidth="1"/>
    <col min="14605" max="14605" width="10.140625" style="1" customWidth="1"/>
    <col min="14606" max="14606" width="11.140625" style="1" bestFit="1" customWidth="1"/>
    <col min="14607" max="14848" width="9.140625" style="1"/>
    <col min="14849" max="14849" width="5.7109375" style="1" customWidth="1"/>
    <col min="14850" max="14850" width="9" style="1" bestFit="1" customWidth="1"/>
    <col min="14851" max="14851" width="30.85546875" style="1" customWidth="1"/>
    <col min="14852" max="14852" width="4.85546875" style="1" bestFit="1" customWidth="1"/>
    <col min="14853" max="14853" width="8.42578125" style="1" bestFit="1" customWidth="1"/>
    <col min="14854" max="14854" width="12.140625" style="1" bestFit="1" customWidth="1"/>
    <col min="14855" max="14855" width="12" style="1" bestFit="1" customWidth="1"/>
    <col min="14856" max="14856" width="11" style="1" bestFit="1" customWidth="1"/>
    <col min="14857" max="14857" width="12.7109375" style="1" customWidth="1"/>
    <col min="14858" max="14858" width="10.140625" style="1" customWidth="1"/>
    <col min="14859" max="14860" width="11.140625" style="1" bestFit="1" customWidth="1"/>
    <col min="14861" max="14861" width="10.140625" style="1" customWidth="1"/>
    <col min="14862" max="14862" width="11.140625" style="1" bestFit="1" customWidth="1"/>
    <col min="14863" max="15104" width="9.140625" style="1"/>
    <col min="15105" max="15105" width="5.7109375" style="1" customWidth="1"/>
    <col min="15106" max="15106" width="9" style="1" bestFit="1" customWidth="1"/>
    <col min="15107" max="15107" width="30.85546875" style="1" customWidth="1"/>
    <col min="15108" max="15108" width="4.85546875" style="1" bestFit="1" customWidth="1"/>
    <col min="15109" max="15109" width="8.42578125" style="1" bestFit="1" customWidth="1"/>
    <col min="15110" max="15110" width="12.140625" style="1" bestFit="1" customWidth="1"/>
    <col min="15111" max="15111" width="12" style="1" bestFit="1" customWidth="1"/>
    <col min="15112" max="15112" width="11" style="1" bestFit="1" customWidth="1"/>
    <col min="15113" max="15113" width="12.7109375" style="1" customWidth="1"/>
    <col min="15114" max="15114" width="10.140625" style="1" customWidth="1"/>
    <col min="15115" max="15116" width="11.140625" style="1" bestFit="1" customWidth="1"/>
    <col min="15117" max="15117" width="10.140625" style="1" customWidth="1"/>
    <col min="15118" max="15118" width="11.140625" style="1" bestFit="1" customWidth="1"/>
    <col min="15119" max="15360" width="9.140625" style="1"/>
    <col min="15361" max="15361" width="5.7109375" style="1" customWidth="1"/>
    <col min="15362" max="15362" width="9" style="1" bestFit="1" customWidth="1"/>
    <col min="15363" max="15363" width="30.85546875" style="1" customWidth="1"/>
    <col min="15364" max="15364" width="4.85546875" style="1" bestFit="1" customWidth="1"/>
    <col min="15365" max="15365" width="8.42578125" style="1" bestFit="1" customWidth="1"/>
    <col min="15366" max="15366" width="12.140625" style="1" bestFit="1" customWidth="1"/>
    <col min="15367" max="15367" width="12" style="1" bestFit="1" customWidth="1"/>
    <col min="15368" max="15368" width="11" style="1" bestFit="1" customWidth="1"/>
    <col min="15369" max="15369" width="12.7109375" style="1" customWidth="1"/>
    <col min="15370" max="15370" width="10.140625" style="1" customWidth="1"/>
    <col min="15371" max="15372" width="11.140625" style="1" bestFit="1" customWidth="1"/>
    <col min="15373" max="15373" width="10.140625" style="1" customWidth="1"/>
    <col min="15374" max="15374" width="11.140625" style="1" bestFit="1" customWidth="1"/>
    <col min="15375" max="15616" width="9.140625" style="1"/>
    <col min="15617" max="15617" width="5.7109375" style="1" customWidth="1"/>
    <col min="15618" max="15618" width="9" style="1" bestFit="1" customWidth="1"/>
    <col min="15619" max="15619" width="30.85546875" style="1" customWidth="1"/>
    <col min="15620" max="15620" width="4.85546875" style="1" bestFit="1" customWidth="1"/>
    <col min="15621" max="15621" width="8.42578125" style="1" bestFit="1" customWidth="1"/>
    <col min="15622" max="15622" width="12.140625" style="1" bestFit="1" customWidth="1"/>
    <col min="15623" max="15623" width="12" style="1" bestFit="1" customWidth="1"/>
    <col min="15624" max="15624" width="11" style="1" bestFit="1" customWidth="1"/>
    <col min="15625" max="15625" width="12.7109375" style="1" customWidth="1"/>
    <col min="15626" max="15626" width="10.140625" style="1" customWidth="1"/>
    <col min="15627" max="15628" width="11.140625" style="1" bestFit="1" customWidth="1"/>
    <col min="15629" max="15629" width="10.140625" style="1" customWidth="1"/>
    <col min="15630" max="15630" width="11.140625" style="1" bestFit="1" customWidth="1"/>
    <col min="15631" max="15872" width="9.140625" style="1"/>
    <col min="15873" max="15873" width="5.7109375" style="1" customWidth="1"/>
    <col min="15874" max="15874" width="9" style="1" bestFit="1" customWidth="1"/>
    <col min="15875" max="15875" width="30.85546875" style="1" customWidth="1"/>
    <col min="15876" max="15876" width="4.85546875" style="1" bestFit="1" customWidth="1"/>
    <col min="15877" max="15877" width="8.42578125" style="1" bestFit="1" customWidth="1"/>
    <col min="15878" max="15878" width="12.140625" style="1" bestFit="1" customWidth="1"/>
    <col min="15879" max="15879" width="12" style="1" bestFit="1" customWidth="1"/>
    <col min="15880" max="15880" width="11" style="1" bestFit="1" customWidth="1"/>
    <col min="15881" max="15881" width="12.7109375" style="1" customWidth="1"/>
    <col min="15882" max="15882" width="10.140625" style="1" customWidth="1"/>
    <col min="15883" max="15884" width="11.140625" style="1" bestFit="1" customWidth="1"/>
    <col min="15885" max="15885" width="10.140625" style="1" customWidth="1"/>
    <col min="15886" max="15886" width="11.140625" style="1" bestFit="1" customWidth="1"/>
    <col min="15887" max="16128" width="9.140625" style="1"/>
    <col min="16129" max="16129" width="5.7109375" style="1" customWidth="1"/>
    <col min="16130" max="16130" width="9" style="1" bestFit="1" customWidth="1"/>
    <col min="16131" max="16131" width="30.85546875" style="1" customWidth="1"/>
    <col min="16132" max="16132" width="4.85546875" style="1" bestFit="1" customWidth="1"/>
    <col min="16133" max="16133" width="8.42578125" style="1" bestFit="1" customWidth="1"/>
    <col min="16134" max="16134" width="12.140625" style="1" bestFit="1" customWidth="1"/>
    <col min="16135" max="16135" width="12" style="1" bestFit="1" customWidth="1"/>
    <col min="16136" max="16136" width="11" style="1" bestFit="1" customWidth="1"/>
    <col min="16137" max="16137" width="12.7109375" style="1" customWidth="1"/>
    <col min="16138" max="16138" width="10.140625" style="1" customWidth="1"/>
    <col min="16139" max="16140" width="11.140625" style="1" bestFit="1" customWidth="1"/>
    <col min="16141" max="16141" width="10.140625" style="1" customWidth="1"/>
    <col min="16142" max="16142" width="11.140625" style="1" bestFit="1" customWidth="1"/>
    <col min="16143" max="16384" width="9.140625" style="1"/>
  </cols>
  <sheetData>
    <row r="1" spans="1:14" x14ac:dyDescent="0.2">
      <c r="A1" s="1"/>
      <c r="E1" s="4"/>
      <c r="F1" s="4"/>
      <c r="G1" s="4"/>
      <c r="H1" s="4"/>
      <c r="I1" s="4"/>
    </row>
    <row r="2" spans="1:14" x14ac:dyDescent="0.2">
      <c r="A2" s="1"/>
      <c r="E2" s="4"/>
      <c r="F2" s="4"/>
      <c r="G2" s="4"/>
      <c r="H2" s="4"/>
      <c r="I2" s="4"/>
    </row>
    <row r="3" spans="1:14" x14ac:dyDescent="0.2">
      <c r="A3" s="1"/>
      <c r="E3" s="4"/>
      <c r="F3" s="4"/>
      <c r="G3" s="4"/>
      <c r="H3" s="4"/>
      <c r="I3" s="4"/>
    </row>
    <row r="4" spans="1:14" x14ac:dyDescent="0.2">
      <c r="A4" s="1"/>
      <c r="E4" s="4"/>
      <c r="F4" s="5"/>
      <c r="G4" s="4"/>
      <c r="H4" s="4"/>
      <c r="I4" s="4"/>
    </row>
    <row r="5" spans="1:14" x14ac:dyDescent="0.2">
      <c r="A5" s="1"/>
      <c r="E5" s="4"/>
      <c r="F5" s="4"/>
      <c r="G5" s="4"/>
      <c r="H5" s="4"/>
      <c r="I5" s="4"/>
    </row>
    <row r="6" spans="1:14" x14ac:dyDescent="0.2">
      <c r="A6" s="1"/>
      <c r="E6" s="4"/>
      <c r="F6" s="4"/>
      <c r="G6" s="4"/>
      <c r="H6" s="4"/>
      <c r="I6" s="4"/>
    </row>
    <row r="7" spans="1:14" ht="16.5" x14ac:dyDescent="0.3">
      <c r="A7" s="6" t="str">
        <f>'[1]Resumo do Orçamento'!$A$4</f>
        <v>PREFEITURA MUNICIPAL DE CURUÇÁ</v>
      </c>
      <c r="B7" s="7"/>
      <c r="C7" s="8"/>
      <c r="D7" s="7"/>
      <c r="E7" s="9"/>
      <c r="F7" s="9"/>
      <c r="G7" s="9"/>
      <c r="H7" s="9"/>
      <c r="I7" s="10"/>
    </row>
    <row r="8" spans="1:14" ht="27" x14ac:dyDescent="0.35">
      <c r="A8" s="11" t="str">
        <f>'[1]Resumo do Orçamento'!$A$5</f>
        <v>SECRETARIA MUNICIPAL DE OBRAS E URBANISMO</v>
      </c>
      <c r="B8" s="7"/>
      <c r="C8" s="8"/>
      <c r="D8" s="7"/>
      <c r="E8" s="9"/>
      <c r="F8" s="9"/>
      <c r="G8" s="9"/>
      <c r="H8" s="9"/>
      <c r="I8" s="10"/>
    </row>
    <row r="9" spans="1:14" x14ac:dyDescent="0.2">
      <c r="A9" s="1"/>
      <c r="E9" s="4"/>
      <c r="F9" s="4"/>
      <c r="G9" s="4"/>
      <c r="H9" s="4"/>
      <c r="I9" s="10"/>
    </row>
    <row r="10" spans="1:14" ht="18" x14ac:dyDescent="0.25">
      <c r="A10" s="12" t="s">
        <v>0</v>
      </c>
      <c r="B10" s="13"/>
      <c r="C10" s="14"/>
      <c r="D10" s="13"/>
      <c r="E10" s="15"/>
      <c r="F10" s="15"/>
      <c r="G10" s="15"/>
      <c r="H10" s="16"/>
      <c r="I10" s="17"/>
    </row>
    <row r="11" spans="1:14" x14ac:dyDescent="0.2">
      <c r="A11" s="18" t="str">
        <f>'[1]Resumo do Orçamento'!A8</f>
        <v>MUNICÍPIO: CURUÇA</v>
      </c>
      <c r="B11" s="19"/>
      <c r="C11" s="20"/>
      <c r="D11" s="19"/>
      <c r="E11" s="21"/>
      <c r="F11" s="22"/>
      <c r="G11" s="23" t="str">
        <f>'[1]Resumo do Orçamento'!C8</f>
        <v>DATA: 02/06/2021</v>
      </c>
      <c r="H11" s="16"/>
      <c r="I11" s="17"/>
      <c r="K11" s="24"/>
    </row>
    <row r="12" spans="1:14" x14ac:dyDescent="0.2">
      <c r="A12" s="18" t="str">
        <f>'[1]Resumo do Orçamento'!A9</f>
        <v>FONTE: SINAPI ABR/2021 E SEDOP MAR/2021</v>
      </c>
      <c r="B12" s="25"/>
      <c r="C12" s="20"/>
      <c r="D12" s="19"/>
      <c r="E12" s="21"/>
      <c r="F12" s="22"/>
      <c r="G12" s="23" t="s">
        <v>1</v>
      </c>
      <c r="H12" s="16"/>
      <c r="I12" s="17"/>
    </row>
    <row r="13" spans="1:14" ht="39.75" customHeight="1" x14ac:dyDescent="0.2">
      <c r="A13" s="57" t="str">
        <f>'[1]Resumo do Orçamento'!A10:B10</f>
        <v>OBJETO: REFORMA E AMPLIAÇÃO DA ESCOLA MUNICIPAL PROF.º JOÃO CARNEIRO, NA LOCALIDADE DO CURUPERÉ, NO MUNICIPIO DE CURUÇÁ-PA</v>
      </c>
      <c r="B13" s="58"/>
      <c r="C13" s="58"/>
      <c r="D13" s="58"/>
      <c r="E13" s="58"/>
      <c r="F13" s="59"/>
      <c r="G13" s="26" t="s">
        <v>2</v>
      </c>
      <c r="H13" s="27">
        <v>0.2278</v>
      </c>
      <c r="I13" s="28"/>
    </row>
    <row r="14" spans="1:14" x14ac:dyDescent="0.2">
      <c r="A14" s="1"/>
      <c r="E14" s="4"/>
      <c r="F14" s="4"/>
      <c r="G14" s="4"/>
      <c r="H14" s="4"/>
      <c r="I14" s="4"/>
      <c r="J14" s="29"/>
      <c r="K14" s="29"/>
      <c r="L14" s="29"/>
      <c r="M14" s="29"/>
      <c r="N14" s="29"/>
    </row>
    <row r="15" spans="1:14" ht="27" x14ac:dyDescent="0.25">
      <c r="A15" s="30" t="s">
        <v>3</v>
      </c>
      <c r="B15" s="30" t="s">
        <v>4</v>
      </c>
      <c r="C15" s="30" t="s">
        <v>5</v>
      </c>
      <c r="D15" s="30" t="s">
        <v>6</v>
      </c>
      <c r="E15" s="31" t="s">
        <v>7</v>
      </c>
      <c r="F15" s="32" t="s">
        <v>8</v>
      </c>
      <c r="G15" s="32" t="s">
        <v>9</v>
      </c>
      <c r="H15" s="31" t="s">
        <v>10</v>
      </c>
      <c r="I15" s="33"/>
      <c r="J15" s="34"/>
      <c r="K15" s="34"/>
      <c r="L15" s="34"/>
      <c r="M15" s="34"/>
      <c r="N15" s="34"/>
    </row>
    <row r="16" spans="1:14" s="41" customFormat="1" ht="40.5" x14ac:dyDescent="0.2">
      <c r="A16" s="35" t="s">
        <v>11</v>
      </c>
      <c r="B16" s="36"/>
      <c r="C16" s="37" t="s">
        <v>12</v>
      </c>
      <c r="D16" s="38"/>
      <c r="E16" s="39"/>
      <c r="F16" s="39"/>
      <c r="G16" s="39"/>
      <c r="H16" s="39">
        <f>SUM(H17:H136)/2</f>
        <v>506002.63613465993</v>
      </c>
      <c r="I16" s="40"/>
    </row>
    <row r="17" spans="1:9" s="41" customFormat="1" ht="13.5" x14ac:dyDescent="0.2">
      <c r="A17" s="35" t="s">
        <v>13</v>
      </c>
      <c r="B17" s="36"/>
      <c r="C17" s="37" t="s">
        <v>14</v>
      </c>
      <c r="D17" s="38"/>
      <c r="E17" s="39"/>
      <c r="F17" s="39"/>
      <c r="G17" s="39"/>
      <c r="H17" s="39">
        <f>SUM(H18:H20)</f>
        <v>7928.8500060000006</v>
      </c>
      <c r="I17" s="40"/>
    </row>
    <row r="18" spans="1:9" ht="27" x14ac:dyDescent="0.2">
      <c r="A18" s="42" t="s">
        <v>15</v>
      </c>
      <c r="B18" s="43" t="s">
        <v>16</v>
      </c>
      <c r="C18" s="44" t="s">
        <v>17</v>
      </c>
      <c r="D18" s="45" t="s">
        <v>18</v>
      </c>
      <c r="E18" s="46">
        <f>'[1]Memoria de calculo'!E20</f>
        <v>15</v>
      </c>
      <c r="F18" s="46">
        <v>173.48</v>
      </c>
      <c r="G18" s="46">
        <f>F18*$H$13+F18</f>
        <v>212.99874399999999</v>
      </c>
      <c r="H18" s="46">
        <f>G18*E18</f>
        <v>3194.9811599999998</v>
      </c>
      <c r="I18" s="40"/>
    </row>
    <row r="19" spans="1:9" ht="40.5" x14ac:dyDescent="0.2">
      <c r="A19" s="42" t="s">
        <v>19</v>
      </c>
      <c r="B19" s="43" t="s">
        <v>20</v>
      </c>
      <c r="C19" s="44" t="s">
        <v>21</v>
      </c>
      <c r="D19" s="45" t="s">
        <v>22</v>
      </c>
      <c r="E19" s="46">
        <f>'[1]Memoria de calculo'!E24</f>
        <v>48</v>
      </c>
      <c r="F19" s="46">
        <v>13.84</v>
      </c>
      <c r="G19" s="46">
        <f>F19*$H$13+F19</f>
        <v>16.992751999999999</v>
      </c>
      <c r="H19" s="46">
        <f>G19*E19</f>
        <v>815.65209600000003</v>
      </c>
      <c r="I19" s="40"/>
    </row>
    <row r="20" spans="1:9" ht="54" x14ac:dyDescent="0.2">
      <c r="A20" s="42" t="s">
        <v>23</v>
      </c>
      <c r="B20" s="43" t="s">
        <v>24</v>
      </c>
      <c r="C20" s="44" t="s">
        <v>25</v>
      </c>
      <c r="D20" s="45" t="s">
        <v>22</v>
      </c>
      <c r="E20" s="46">
        <f>'[1]Memoria de calculo'!E28</f>
        <v>69</v>
      </c>
      <c r="F20" s="46">
        <v>46.25</v>
      </c>
      <c r="G20" s="46">
        <f>F20*$H$13+F20</f>
        <v>56.78575</v>
      </c>
      <c r="H20" s="46">
        <f>G20*E20</f>
        <v>3918.21675</v>
      </c>
      <c r="I20" s="40"/>
    </row>
    <row r="21" spans="1:9" s="41" customFormat="1" ht="13.5" x14ac:dyDescent="0.2">
      <c r="A21" s="35"/>
      <c r="B21" s="47"/>
      <c r="C21" s="37"/>
      <c r="D21" s="38"/>
      <c r="E21" s="39"/>
      <c r="F21" s="39"/>
      <c r="G21" s="39"/>
      <c r="H21" s="39"/>
      <c r="I21" s="40"/>
    </row>
    <row r="22" spans="1:9" s="41" customFormat="1" ht="13.5" x14ac:dyDescent="0.2">
      <c r="A22" s="35" t="s">
        <v>26</v>
      </c>
      <c r="B22" s="47"/>
      <c r="C22" s="37" t="s">
        <v>27</v>
      </c>
      <c r="D22" s="38"/>
      <c r="E22" s="39"/>
      <c r="F22" s="39"/>
      <c r="G22" s="39"/>
      <c r="H22" s="39">
        <f>SUM(H23:H32)</f>
        <v>6880.9385446200004</v>
      </c>
      <c r="I22" s="40"/>
    </row>
    <row r="23" spans="1:9" ht="40.5" x14ac:dyDescent="0.2">
      <c r="A23" s="42" t="s">
        <v>28</v>
      </c>
      <c r="B23" s="43" t="s">
        <v>29</v>
      </c>
      <c r="C23" s="44" t="s">
        <v>30</v>
      </c>
      <c r="D23" s="45" t="s">
        <v>31</v>
      </c>
      <c r="E23" s="46">
        <f>'[1]Memoria de calculo'!E36</f>
        <v>28.4</v>
      </c>
      <c r="F23" s="46">
        <v>43.28</v>
      </c>
      <c r="G23" s="46">
        <f t="shared" ref="G23:G32" si="0">F23*$H$13+F23</f>
        <v>53.139184</v>
      </c>
      <c r="H23" s="46">
        <f t="shared" ref="H23:H32" si="1">G23*E23</f>
        <v>1509.1528255999999</v>
      </c>
      <c r="I23" s="40"/>
    </row>
    <row r="24" spans="1:9" ht="67.5" x14ac:dyDescent="0.2">
      <c r="A24" s="42" t="s">
        <v>32</v>
      </c>
      <c r="B24" s="43" t="s">
        <v>33</v>
      </c>
      <c r="C24" s="44" t="s">
        <v>34</v>
      </c>
      <c r="D24" s="45" t="s">
        <v>18</v>
      </c>
      <c r="E24" s="46">
        <f>'[1]Memoria de calculo'!E41</f>
        <v>266.8</v>
      </c>
      <c r="F24" s="46">
        <v>3.34</v>
      </c>
      <c r="G24" s="46">
        <f t="shared" si="0"/>
        <v>4.1008519999999997</v>
      </c>
      <c r="H24" s="46">
        <f t="shared" si="1"/>
        <v>1094.1073136</v>
      </c>
      <c r="I24" s="40"/>
    </row>
    <row r="25" spans="1:9" ht="40.5" x14ac:dyDescent="0.2">
      <c r="A25" s="42" t="s">
        <v>35</v>
      </c>
      <c r="B25" s="43" t="s">
        <v>36</v>
      </c>
      <c r="C25" s="44" t="s">
        <v>37</v>
      </c>
      <c r="D25" s="45" t="s">
        <v>18</v>
      </c>
      <c r="E25" s="46">
        <f>'[1]Memoria de calculo'!E47</f>
        <v>266.8</v>
      </c>
      <c r="F25" s="46">
        <v>4.6900000000000004</v>
      </c>
      <c r="G25" s="46">
        <f t="shared" si="0"/>
        <v>5.758382000000001</v>
      </c>
      <c r="H25" s="46">
        <f t="shared" si="1"/>
        <v>1536.3363176000003</v>
      </c>
      <c r="I25" s="40"/>
    </row>
    <row r="26" spans="1:9" ht="40.5" x14ac:dyDescent="0.2">
      <c r="A26" s="42" t="s">
        <v>38</v>
      </c>
      <c r="B26" s="43" t="s">
        <v>39</v>
      </c>
      <c r="C26" s="44" t="s">
        <v>40</v>
      </c>
      <c r="D26" s="45" t="s">
        <v>41</v>
      </c>
      <c r="E26" s="46">
        <f>'[1]Memoria de calculo'!E51</f>
        <v>25</v>
      </c>
      <c r="F26" s="46">
        <v>0.41</v>
      </c>
      <c r="G26" s="46">
        <f t="shared" si="0"/>
        <v>0.50339800000000001</v>
      </c>
      <c r="H26" s="46">
        <f t="shared" si="1"/>
        <v>12.584950000000001</v>
      </c>
      <c r="I26" s="40"/>
    </row>
    <row r="27" spans="1:9" ht="40.5" x14ac:dyDescent="0.2">
      <c r="A27" s="42" t="s">
        <v>42</v>
      </c>
      <c r="B27" s="43" t="s">
        <v>43</v>
      </c>
      <c r="C27" s="44" t="s">
        <v>44</v>
      </c>
      <c r="D27" s="45" t="s">
        <v>22</v>
      </c>
      <c r="E27" s="46">
        <f>'[1]Memoria de calculo'!E56</f>
        <v>155</v>
      </c>
      <c r="F27" s="46">
        <v>0.41</v>
      </c>
      <c r="G27" s="46">
        <f t="shared" si="0"/>
        <v>0.50339800000000001</v>
      </c>
      <c r="H27" s="46">
        <f t="shared" si="1"/>
        <v>78.026690000000002</v>
      </c>
      <c r="I27" s="40"/>
    </row>
    <row r="28" spans="1:9" ht="40.5" x14ac:dyDescent="0.2">
      <c r="A28" s="42" t="s">
        <v>45</v>
      </c>
      <c r="B28" s="43" t="s">
        <v>46</v>
      </c>
      <c r="C28" s="44" t="s">
        <v>47</v>
      </c>
      <c r="D28" s="45" t="s">
        <v>22</v>
      </c>
      <c r="E28" s="46">
        <f>'[1]Memoria de calculo'!E60</f>
        <v>40</v>
      </c>
      <c r="F28" s="46">
        <v>0.31</v>
      </c>
      <c r="G28" s="46">
        <f t="shared" si="0"/>
        <v>0.38061800000000001</v>
      </c>
      <c r="H28" s="46">
        <f t="shared" si="1"/>
        <v>15.224720000000001</v>
      </c>
      <c r="I28" s="40"/>
    </row>
    <row r="29" spans="1:9" ht="27" x14ac:dyDescent="0.2">
      <c r="A29" s="42" t="s">
        <v>48</v>
      </c>
      <c r="B29" s="43" t="s">
        <v>49</v>
      </c>
      <c r="C29" s="44" t="s">
        <v>50</v>
      </c>
      <c r="D29" s="45" t="s">
        <v>18</v>
      </c>
      <c r="E29" s="46">
        <f>'[1]Memoria de calculo'!E64</f>
        <v>11.76</v>
      </c>
      <c r="F29" s="46">
        <v>5.83</v>
      </c>
      <c r="G29" s="46">
        <f t="shared" si="0"/>
        <v>7.158074</v>
      </c>
      <c r="H29" s="46">
        <f t="shared" si="1"/>
        <v>84.178950240000006</v>
      </c>
      <c r="I29" s="40"/>
    </row>
    <row r="30" spans="1:9" ht="27" x14ac:dyDescent="0.2">
      <c r="A30" s="42" t="s">
        <v>51</v>
      </c>
      <c r="B30" s="43" t="s">
        <v>52</v>
      </c>
      <c r="C30" s="44" t="s">
        <v>53</v>
      </c>
      <c r="D30" s="45" t="s">
        <v>18</v>
      </c>
      <c r="E30" s="46">
        <f>'[1]Memoria de calculo'!E68</f>
        <v>9</v>
      </c>
      <c r="F30" s="46">
        <v>24.14</v>
      </c>
      <c r="G30" s="46">
        <f t="shared" si="0"/>
        <v>29.639092000000002</v>
      </c>
      <c r="H30" s="46">
        <f t="shared" si="1"/>
        <v>266.75182799999999</v>
      </c>
      <c r="I30" s="40"/>
    </row>
    <row r="31" spans="1:9" ht="40.5" x14ac:dyDescent="0.2">
      <c r="A31" s="42" t="s">
        <v>54</v>
      </c>
      <c r="B31" s="43" t="s">
        <v>55</v>
      </c>
      <c r="C31" s="44" t="s">
        <v>56</v>
      </c>
      <c r="D31" s="45" t="s">
        <v>18</v>
      </c>
      <c r="E31" s="46">
        <f>'[1]Memoria de calculo'!E72</f>
        <v>88.21</v>
      </c>
      <c r="F31" s="46">
        <v>17.61</v>
      </c>
      <c r="G31" s="46">
        <f t="shared" si="0"/>
        <v>21.621558</v>
      </c>
      <c r="H31" s="46">
        <f t="shared" si="1"/>
        <v>1907.2376311799999</v>
      </c>
      <c r="I31" s="40"/>
    </row>
    <row r="32" spans="1:9" ht="54" x14ac:dyDescent="0.2">
      <c r="A32" s="42" t="s">
        <v>57</v>
      </c>
      <c r="B32" s="43" t="s">
        <v>58</v>
      </c>
      <c r="C32" s="44" t="s">
        <v>59</v>
      </c>
      <c r="D32" s="45" t="s">
        <v>60</v>
      </c>
      <c r="E32" s="46">
        <f>'[1]Memoria de calculo'!E82</f>
        <v>384.16</v>
      </c>
      <c r="F32" s="46">
        <v>0.8</v>
      </c>
      <c r="G32" s="46">
        <f t="shared" si="0"/>
        <v>0.98224</v>
      </c>
      <c r="H32" s="46">
        <f t="shared" si="1"/>
        <v>377.33731840000002</v>
      </c>
      <c r="I32" s="40"/>
    </row>
    <row r="33" spans="1:9" ht="13.5" x14ac:dyDescent="0.2">
      <c r="A33" s="42"/>
      <c r="B33" s="43"/>
      <c r="C33" s="44"/>
      <c r="D33" s="45"/>
      <c r="E33" s="46"/>
      <c r="F33" s="46"/>
      <c r="G33" s="46"/>
      <c r="H33" s="46"/>
      <c r="I33" s="40"/>
    </row>
    <row r="34" spans="1:9" s="41" customFormat="1" ht="13.5" x14ac:dyDescent="0.2">
      <c r="A34" s="35" t="s">
        <v>61</v>
      </c>
      <c r="B34" s="47"/>
      <c r="C34" s="37" t="s">
        <v>62</v>
      </c>
      <c r="D34" s="38"/>
      <c r="E34" s="39"/>
      <c r="F34" s="39"/>
      <c r="G34" s="39"/>
      <c r="H34" s="39">
        <f>SUM(H35:H42)</f>
        <v>67902.107792960014</v>
      </c>
      <c r="I34" s="40"/>
    </row>
    <row r="35" spans="1:9" ht="40.5" x14ac:dyDescent="0.2">
      <c r="A35" s="42" t="s">
        <v>63</v>
      </c>
      <c r="B35" s="43" t="s">
        <v>64</v>
      </c>
      <c r="C35" s="44" t="s">
        <v>65</v>
      </c>
      <c r="D35" s="45" t="s">
        <v>31</v>
      </c>
      <c r="E35" s="46">
        <f>'[1]Memoria de calculo'!E89</f>
        <v>4.8600000000000003</v>
      </c>
      <c r="F35" s="46">
        <v>75.62</v>
      </c>
      <c r="G35" s="46">
        <f t="shared" ref="G35:G42" si="2">F35*$H$13+F35</f>
        <v>92.846236000000005</v>
      </c>
      <c r="H35" s="46">
        <f t="shared" ref="H35:H42" si="3">G35*E35</f>
        <v>451.23270696000003</v>
      </c>
      <c r="I35" s="40"/>
    </row>
    <row r="36" spans="1:9" ht="40.5" x14ac:dyDescent="0.2">
      <c r="A36" s="42" t="s">
        <v>66</v>
      </c>
      <c r="B36" s="43" t="s">
        <v>67</v>
      </c>
      <c r="C36" s="44" t="s">
        <v>68</v>
      </c>
      <c r="D36" s="45" t="s">
        <v>31</v>
      </c>
      <c r="E36" s="46">
        <f>'[1]Memoria de calculo'!E95</f>
        <v>49.95</v>
      </c>
      <c r="F36" s="46">
        <v>99.29</v>
      </c>
      <c r="G36" s="46">
        <f t="shared" si="2"/>
        <v>121.90826200000001</v>
      </c>
      <c r="H36" s="46">
        <f t="shared" si="3"/>
        <v>6089.3176869000008</v>
      </c>
      <c r="I36" s="40"/>
    </row>
    <row r="37" spans="1:9" ht="40.5" x14ac:dyDescent="0.2">
      <c r="A37" s="42" t="s">
        <v>69</v>
      </c>
      <c r="B37" s="43" t="s">
        <v>70</v>
      </c>
      <c r="C37" s="44" t="s">
        <v>71</v>
      </c>
      <c r="D37" s="45" t="s">
        <v>31</v>
      </c>
      <c r="E37" s="46">
        <f>'[1]Memoria de calculo'!E101</f>
        <v>0.32</v>
      </c>
      <c r="F37" s="46">
        <v>569.80999999999995</v>
      </c>
      <c r="G37" s="46">
        <f t="shared" si="2"/>
        <v>699.61271799999997</v>
      </c>
      <c r="H37" s="46">
        <f t="shared" si="3"/>
        <v>223.87606976000001</v>
      </c>
      <c r="I37" s="40"/>
    </row>
    <row r="38" spans="1:9" ht="54" x14ac:dyDescent="0.2">
      <c r="A38" s="42" t="s">
        <v>72</v>
      </c>
      <c r="B38" s="43" t="s">
        <v>73</v>
      </c>
      <c r="C38" s="44" t="s">
        <v>74</v>
      </c>
      <c r="D38" s="45" t="s">
        <v>18</v>
      </c>
      <c r="E38" s="46">
        <f>'[1]Memoria de calculo'!E105</f>
        <v>65.28</v>
      </c>
      <c r="F38" s="46">
        <v>104.12</v>
      </c>
      <c r="G38" s="46">
        <f t="shared" si="2"/>
        <v>127.838536</v>
      </c>
      <c r="H38" s="46">
        <f t="shared" si="3"/>
        <v>8345.2996300800005</v>
      </c>
      <c r="I38" s="40"/>
    </row>
    <row r="39" spans="1:9" ht="54" x14ac:dyDescent="0.2">
      <c r="A39" s="42" t="s">
        <v>75</v>
      </c>
      <c r="B39" s="43" t="s">
        <v>76</v>
      </c>
      <c r="C39" s="44" t="s">
        <v>77</v>
      </c>
      <c r="D39" s="45" t="s">
        <v>18</v>
      </c>
      <c r="E39" s="46">
        <f>'[1]Memoria de calculo'!E111</f>
        <v>124.86</v>
      </c>
      <c r="F39" s="46">
        <v>92.32</v>
      </c>
      <c r="G39" s="46">
        <f t="shared" si="2"/>
        <v>113.35049599999999</v>
      </c>
      <c r="H39" s="46">
        <f t="shared" si="3"/>
        <v>14152.942930559999</v>
      </c>
      <c r="I39" s="40"/>
    </row>
    <row r="40" spans="1:9" ht="40.5" x14ac:dyDescent="0.2">
      <c r="A40" s="42" t="s">
        <v>78</v>
      </c>
      <c r="B40" s="43" t="s">
        <v>79</v>
      </c>
      <c r="C40" s="44" t="s">
        <v>80</v>
      </c>
      <c r="D40" s="45" t="s">
        <v>81</v>
      </c>
      <c r="E40" s="46">
        <f>'[1]Memoria de calculo'!E115</f>
        <v>143.55000000000001</v>
      </c>
      <c r="F40" s="46">
        <v>16.34</v>
      </c>
      <c r="G40" s="46">
        <f t="shared" si="2"/>
        <v>20.062252000000001</v>
      </c>
      <c r="H40" s="46">
        <f t="shared" si="3"/>
        <v>2879.9362746000002</v>
      </c>
      <c r="I40" s="40"/>
    </row>
    <row r="41" spans="1:9" ht="40.5" x14ac:dyDescent="0.2">
      <c r="A41" s="42" t="s">
        <v>82</v>
      </c>
      <c r="B41" s="43" t="s">
        <v>83</v>
      </c>
      <c r="C41" s="44" t="s">
        <v>84</v>
      </c>
      <c r="D41" s="45" t="s">
        <v>81</v>
      </c>
      <c r="E41" s="46">
        <f>'[1]Memoria de calculo'!E119</f>
        <v>717.75</v>
      </c>
      <c r="F41" s="46">
        <v>12.68</v>
      </c>
      <c r="G41" s="46">
        <f t="shared" si="2"/>
        <v>15.568504000000001</v>
      </c>
      <c r="H41" s="46">
        <f t="shared" si="3"/>
        <v>11174.293746000001</v>
      </c>
      <c r="I41" s="40"/>
    </row>
    <row r="42" spans="1:9" ht="67.5" x14ac:dyDescent="0.2">
      <c r="A42" s="42" t="s">
        <v>85</v>
      </c>
      <c r="B42" s="43" t="s">
        <v>86</v>
      </c>
      <c r="C42" s="44" t="s">
        <v>87</v>
      </c>
      <c r="D42" s="45" t="s">
        <v>31</v>
      </c>
      <c r="E42" s="46">
        <f>'[1]Memoria de calculo'!E128</f>
        <v>28.71</v>
      </c>
      <c r="F42" s="46">
        <v>697.45</v>
      </c>
      <c r="G42" s="46">
        <f t="shared" si="2"/>
        <v>856.32911000000013</v>
      </c>
      <c r="H42" s="46">
        <f t="shared" si="3"/>
        <v>24585.208748100005</v>
      </c>
      <c r="I42" s="40"/>
    </row>
    <row r="43" spans="1:9" ht="13.5" x14ac:dyDescent="0.2">
      <c r="A43" s="42"/>
      <c r="B43" s="43"/>
      <c r="C43" s="44"/>
      <c r="D43" s="45"/>
      <c r="E43" s="46"/>
      <c r="F43" s="46"/>
      <c r="G43" s="46"/>
      <c r="H43" s="46"/>
      <c r="I43" s="40"/>
    </row>
    <row r="44" spans="1:9" s="41" customFormat="1" ht="13.5" x14ac:dyDescent="0.2">
      <c r="A44" s="35" t="s">
        <v>88</v>
      </c>
      <c r="B44" s="47"/>
      <c r="C44" s="37" t="s">
        <v>89</v>
      </c>
      <c r="D44" s="38"/>
      <c r="E44" s="39"/>
      <c r="F44" s="39"/>
      <c r="G44" s="39"/>
      <c r="H44" s="39">
        <f>SUM(H45:H48)</f>
        <v>30964.781547280007</v>
      </c>
      <c r="I44" s="40"/>
    </row>
    <row r="45" spans="1:9" ht="40.5" x14ac:dyDescent="0.2">
      <c r="A45" s="42" t="s">
        <v>90</v>
      </c>
      <c r="B45" s="43" t="s">
        <v>91</v>
      </c>
      <c r="C45" s="44" t="s">
        <v>92</v>
      </c>
      <c r="D45" s="45" t="s">
        <v>18</v>
      </c>
      <c r="E45" s="46">
        <f>'[1]Memoria de calculo'!E134</f>
        <v>145.94</v>
      </c>
      <c r="F45" s="46">
        <v>131.74</v>
      </c>
      <c r="G45" s="46">
        <f>F45*$H$13+F45</f>
        <v>161.75037200000003</v>
      </c>
      <c r="H45" s="46">
        <f>G45*E45</f>
        <v>23605.849289680005</v>
      </c>
      <c r="I45" s="40"/>
    </row>
    <row r="46" spans="1:9" ht="40.5" x14ac:dyDescent="0.2">
      <c r="A46" s="42" t="s">
        <v>93</v>
      </c>
      <c r="B46" s="43" t="s">
        <v>79</v>
      </c>
      <c r="C46" s="44" t="s">
        <v>80</v>
      </c>
      <c r="D46" s="45" t="s">
        <v>81</v>
      </c>
      <c r="E46" s="46">
        <f>'[1]Memoria de calculo'!E138</f>
        <v>73</v>
      </c>
      <c r="F46" s="46">
        <v>16.399999999999999</v>
      </c>
      <c r="G46" s="46">
        <f>F46*$H$13+F46</f>
        <v>20.135919999999999</v>
      </c>
      <c r="H46" s="46">
        <f>G46*E46</f>
        <v>1469.9221599999998</v>
      </c>
      <c r="I46" s="40"/>
    </row>
    <row r="47" spans="1:9" ht="40.5" x14ac:dyDescent="0.2">
      <c r="A47" s="42" t="s">
        <v>94</v>
      </c>
      <c r="B47" s="43" t="s">
        <v>83</v>
      </c>
      <c r="C47" s="44" t="s">
        <v>84</v>
      </c>
      <c r="D47" s="45" t="s">
        <v>81</v>
      </c>
      <c r="E47" s="46">
        <f>'[1]Memoria de calculo'!E138</f>
        <v>73</v>
      </c>
      <c r="F47" s="46">
        <v>12.6</v>
      </c>
      <c r="G47" s="46">
        <f>F47*$H$13+F47</f>
        <v>15.470279999999999</v>
      </c>
      <c r="H47" s="46">
        <f>G47*E47</f>
        <v>1129.33044</v>
      </c>
      <c r="I47" s="40"/>
    </row>
    <row r="48" spans="1:9" ht="54" x14ac:dyDescent="0.2">
      <c r="A48" s="42" t="s">
        <v>95</v>
      </c>
      <c r="B48" s="43" t="s">
        <v>96</v>
      </c>
      <c r="C48" s="44" t="s">
        <v>97</v>
      </c>
      <c r="D48" s="45" t="s">
        <v>31</v>
      </c>
      <c r="E48" s="46">
        <f>'[1]Memoria de calculo'!E147</f>
        <v>7.3</v>
      </c>
      <c r="F48" s="46">
        <v>531.04</v>
      </c>
      <c r="G48" s="46">
        <f>F48*$H$13+F48</f>
        <v>652.01091199999996</v>
      </c>
      <c r="H48" s="46">
        <f>G48*E48</f>
        <v>4759.6796575999997</v>
      </c>
      <c r="I48" s="40"/>
    </row>
    <row r="49" spans="1:9" ht="13.5" x14ac:dyDescent="0.2">
      <c r="A49" s="42"/>
      <c r="B49" s="43"/>
      <c r="C49" s="44"/>
      <c r="D49" s="45"/>
      <c r="E49" s="46"/>
      <c r="F49" s="46"/>
      <c r="G49" s="46"/>
      <c r="H49" s="46"/>
      <c r="I49" s="40"/>
    </row>
    <row r="50" spans="1:9" s="41" customFormat="1" ht="13.5" x14ac:dyDescent="0.2">
      <c r="A50" s="35" t="s">
        <v>98</v>
      </c>
      <c r="B50" s="47"/>
      <c r="C50" s="37" t="s">
        <v>99</v>
      </c>
      <c r="D50" s="38"/>
      <c r="E50" s="39"/>
      <c r="F50" s="39"/>
      <c r="G50" s="39"/>
      <c r="H50" s="39">
        <f>SUM(H51)</f>
        <v>18238.886982960001</v>
      </c>
      <c r="I50" s="40"/>
    </row>
    <row r="51" spans="1:9" ht="94.5" x14ac:dyDescent="0.2">
      <c r="A51" s="42" t="s">
        <v>100</v>
      </c>
      <c r="B51" s="43" t="s">
        <v>101</v>
      </c>
      <c r="C51" s="44" t="s">
        <v>102</v>
      </c>
      <c r="D51" s="45" t="s">
        <v>18</v>
      </c>
      <c r="E51" s="46">
        <f>'[1]Memoria de calculo'!E153</f>
        <v>274.38</v>
      </c>
      <c r="F51" s="46">
        <v>54.14</v>
      </c>
      <c r="G51" s="46">
        <f>F51*$H$13+F51</f>
        <v>66.473092000000008</v>
      </c>
      <c r="H51" s="46">
        <f>G51*E51</f>
        <v>18238.886982960001</v>
      </c>
      <c r="I51" s="40"/>
    </row>
    <row r="52" spans="1:9" ht="13.5" x14ac:dyDescent="0.2">
      <c r="A52" s="42"/>
      <c r="B52" s="43"/>
      <c r="C52" s="44"/>
      <c r="D52" s="45"/>
      <c r="E52" s="46"/>
      <c r="F52" s="46"/>
      <c r="G52" s="46"/>
      <c r="H52" s="46"/>
      <c r="I52" s="40"/>
    </row>
    <row r="53" spans="1:9" s="41" customFormat="1" ht="13.5" x14ac:dyDescent="0.2">
      <c r="A53" s="35" t="s">
        <v>103</v>
      </c>
      <c r="B53" s="47"/>
      <c r="C53" s="37" t="s">
        <v>104</v>
      </c>
      <c r="D53" s="38"/>
      <c r="E53" s="39"/>
      <c r="F53" s="39"/>
      <c r="G53" s="39"/>
      <c r="H53" s="39">
        <f>SUM(H54:H57)</f>
        <v>35330.181228720001</v>
      </c>
      <c r="I53" s="40"/>
    </row>
    <row r="54" spans="1:9" ht="81" x14ac:dyDescent="0.2">
      <c r="A54" s="42" t="s">
        <v>105</v>
      </c>
      <c r="B54" s="43" t="s">
        <v>106</v>
      </c>
      <c r="C54" s="44" t="s">
        <v>107</v>
      </c>
      <c r="D54" s="45" t="s">
        <v>18</v>
      </c>
      <c r="E54" s="46">
        <f>'[1]Memoria de calculo'!E158</f>
        <v>548.76</v>
      </c>
      <c r="F54" s="46">
        <v>4.79</v>
      </c>
      <c r="G54" s="46">
        <f>F54*$H$13+F54</f>
        <v>5.8811619999999998</v>
      </c>
      <c r="H54" s="46">
        <f>G54*E54</f>
        <v>3227.34645912</v>
      </c>
      <c r="I54" s="40"/>
    </row>
    <row r="55" spans="1:9" ht="121.5" x14ac:dyDescent="0.2">
      <c r="A55" s="42" t="s">
        <v>108</v>
      </c>
      <c r="B55" s="43" t="s">
        <v>109</v>
      </c>
      <c r="C55" s="44" t="s">
        <v>110</v>
      </c>
      <c r="D55" s="45" t="s">
        <v>18</v>
      </c>
      <c r="E55" s="46">
        <f>'[1]Memoria de calculo'!E166</f>
        <v>118.26</v>
      </c>
      <c r="F55" s="46">
        <v>39.83</v>
      </c>
      <c r="G55" s="46">
        <f>F55*$H$13+F55</f>
        <v>48.903273999999996</v>
      </c>
      <c r="H55" s="46">
        <f>G55*E55</f>
        <v>5783.3011832399998</v>
      </c>
      <c r="I55" s="40"/>
    </row>
    <row r="56" spans="1:9" ht="94.5" x14ac:dyDescent="0.2">
      <c r="A56" s="42" t="s">
        <v>111</v>
      </c>
      <c r="B56" s="43" t="s">
        <v>112</v>
      </c>
      <c r="C56" s="44" t="s">
        <v>113</v>
      </c>
      <c r="D56" s="45" t="s">
        <v>18</v>
      </c>
      <c r="E56" s="46">
        <f>'[1]Memoria de calculo'!E170</f>
        <v>430.5</v>
      </c>
      <c r="F56" s="46">
        <v>36.85</v>
      </c>
      <c r="G56" s="46">
        <f>F56*$H$13+F56</f>
        <v>45.244430000000001</v>
      </c>
      <c r="H56" s="46">
        <f>G56*E56</f>
        <v>19477.727115000002</v>
      </c>
      <c r="I56" s="40"/>
    </row>
    <row r="57" spans="1:9" ht="81" x14ac:dyDescent="0.2">
      <c r="A57" s="42" t="s">
        <v>114</v>
      </c>
      <c r="B57" s="43" t="s">
        <v>115</v>
      </c>
      <c r="C57" s="44" t="s">
        <v>116</v>
      </c>
      <c r="D57" s="45" t="s">
        <v>18</v>
      </c>
      <c r="E57" s="46">
        <f>'[1]Memoria de calculo'!E178</f>
        <v>118.26</v>
      </c>
      <c r="F57" s="46">
        <v>47.12</v>
      </c>
      <c r="G57" s="46">
        <f>F57*$H$13+F57</f>
        <v>57.853935999999997</v>
      </c>
      <c r="H57" s="46">
        <f>G57*E57</f>
        <v>6841.8064713599997</v>
      </c>
      <c r="I57" s="40"/>
    </row>
    <row r="58" spans="1:9" ht="13.5" x14ac:dyDescent="0.2">
      <c r="A58" s="42"/>
      <c r="B58" s="43"/>
      <c r="C58" s="44"/>
      <c r="D58" s="45"/>
      <c r="E58" s="46"/>
      <c r="F58" s="46"/>
      <c r="G58" s="46"/>
      <c r="H58" s="46"/>
      <c r="I58" s="40"/>
    </row>
    <row r="59" spans="1:9" s="41" customFormat="1" ht="13.5" x14ac:dyDescent="0.2">
      <c r="A59" s="35" t="s">
        <v>117</v>
      </c>
      <c r="B59" s="47"/>
      <c r="C59" s="37" t="s">
        <v>118</v>
      </c>
      <c r="D59" s="38"/>
      <c r="E59" s="39"/>
      <c r="F59" s="39"/>
      <c r="G59" s="39"/>
      <c r="H59" s="39">
        <f>SUM(H60:H78)</f>
        <v>62614.914669999991</v>
      </c>
      <c r="I59" s="40"/>
    </row>
    <row r="60" spans="1:9" s="41" customFormat="1" ht="13.5" x14ac:dyDescent="0.2">
      <c r="A60" s="35" t="s">
        <v>119</v>
      </c>
      <c r="B60" s="47"/>
      <c r="C60" s="37" t="s">
        <v>120</v>
      </c>
      <c r="D60" s="38"/>
      <c r="E60" s="39"/>
      <c r="F60" s="39"/>
      <c r="G60" s="39"/>
      <c r="H60" s="39"/>
      <c r="I60" s="40"/>
    </row>
    <row r="61" spans="1:9" ht="81" x14ac:dyDescent="0.2">
      <c r="A61" s="42" t="s">
        <v>121</v>
      </c>
      <c r="B61" s="43" t="s">
        <v>122</v>
      </c>
      <c r="C61" s="44" t="s">
        <v>123</v>
      </c>
      <c r="D61" s="45" t="s">
        <v>41</v>
      </c>
      <c r="E61" s="46">
        <f>'[1]Memoria de calculo'!E186</f>
        <v>15</v>
      </c>
      <c r="F61" s="46">
        <v>114.48</v>
      </c>
      <c r="G61" s="46">
        <f t="shared" ref="G61:G78" si="4">F61*$H$13+F61</f>
        <v>140.55854400000001</v>
      </c>
      <c r="H61" s="46">
        <f>G61*E61</f>
        <v>2108.3781600000002</v>
      </c>
      <c r="I61" s="40"/>
    </row>
    <row r="62" spans="1:9" ht="94.5" x14ac:dyDescent="0.2">
      <c r="A62" s="42" t="s">
        <v>124</v>
      </c>
      <c r="B62" s="43" t="s">
        <v>125</v>
      </c>
      <c r="C62" s="44" t="s">
        <v>126</v>
      </c>
      <c r="D62" s="45" t="s">
        <v>22</v>
      </c>
      <c r="E62" s="46">
        <f>'[1]Memoria de calculo'!E190</f>
        <v>20</v>
      </c>
      <c r="F62" s="46">
        <v>47.84</v>
      </c>
      <c r="G62" s="46">
        <f t="shared" si="4"/>
        <v>58.737952000000007</v>
      </c>
      <c r="H62" s="46">
        <f>G62*E62</f>
        <v>1174.7590400000001</v>
      </c>
      <c r="I62" s="40"/>
    </row>
    <row r="63" spans="1:9" ht="94.5" x14ac:dyDescent="0.2">
      <c r="A63" s="42" t="s">
        <v>127</v>
      </c>
      <c r="B63" s="43" t="s">
        <v>128</v>
      </c>
      <c r="C63" s="44" t="s">
        <v>129</v>
      </c>
      <c r="D63" s="45" t="s">
        <v>22</v>
      </c>
      <c r="E63" s="46">
        <f>'[1]Memoria de calculo'!E194</f>
        <v>15</v>
      </c>
      <c r="F63" s="46">
        <v>74.3</v>
      </c>
      <c r="G63" s="46">
        <f t="shared" si="4"/>
        <v>91.225539999999995</v>
      </c>
      <c r="H63" s="46">
        <f>G63*E63</f>
        <v>1368.3831</v>
      </c>
      <c r="I63" s="40"/>
    </row>
    <row r="64" spans="1:9" ht="108" x14ac:dyDescent="0.2">
      <c r="A64" s="42" t="s">
        <v>130</v>
      </c>
      <c r="B64" s="43" t="s">
        <v>131</v>
      </c>
      <c r="C64" s="44" t="s">
        <v>132</v>
      </c>
      <c r="D64" s="45" t="s">
        <v>22</v>
      </c>
      <c r="E64" s="46">
        <f>'[1]Memoria de calculo'!E198</f>
        <v>30</v>
      </c>
      <c r="F64" s="46">
        <v>36.369999999999997</v>
      </c>
      <c r="G64" s="46">
        <f t="shared" si="4"/>
        <v>44.655085999999997</v>
      </c>
      <c r="H64" s="46">
        <f t="shared" ref="H64:H69" si="5">G64*E64</f>
        <v>1339.6525799999999</v>
      </c>
      <c r="I64" s="40"/>
    </row>
    <row r="65" spans="1:9" ht="108" x14ac:dyDescent="0.2">
      <c r="A65" s="42" t="s">
        <v>133</v>
      </c>
      <c r="B65" s="43" t="s">
        <v>134</v>
      </c>
      <c r="C65" s="44" t="s">
        <v>135</v>
      </c>
      <c r="D65" s="45" t="s">
        <v>22</v>
      </c>
      <c r="E65" s="46">
        <f>'[1]Memoria de calculo'!E202</f>
        <v>120</v>
      </c>
      <c r="F65" s="46">
        <v>60.28</v>
      </c>
      <c r="G65" s="46">
        <f t="shared" si="4"/>
        <v>74.011784000000006</v>
      </c>
      <c r="H65" s="46">
        <f t="shared" si="5"/>
        <v>8881.4140800000005</v>
      </c>
      <c r="I65" s="40"/>
    </row>
    <row r="66" spans="1:9" ht="54" x14ac:dyDescent="0.2">
      <c r="A66" s="42" t="s">
        <v>136</v>
      </c>
      <c r="B66" s="43" t="s">
        <v>137</v>
      </c>
      <c r="C66" s="44" t="s">
        <v>138</v>
      </c>
      <c r="D66" s="45" t="s">
        <v>41</v>
      </c>
      <c r="E66" s="46">
        <f>'[1]Memoria de calculo'!E206</f>
        <v>10</v>
      </c>
      <c r="F66" s="46">
        <v>21.59</v>
      </c>
      <c r="G66" s="46">
        <f t="shared" si="4"/>
        <v>26.508202000000001</v>
      </c>
      <c r="H66" s="46">
        <f t="shared" si="5"/>
        <v>265.08202</v>
      </c>
      <c r="I66" s="40"/>
    </row>
    <row r="67" spans="1:9" ht="54" x14ac:dyDescent="0.2">
      <c r="A67" s="42" t="s">
        <v>139</v>
      </c>
      <c r="B67" s="43" t="s">
        <v>140</v>
      </c>
      <c r="C67" s="44" t="s">
        <v>141</v>
      </c>
      <c r="D67" s="45" t="s">
        <v>41</v>
      </c>
      <c r="E67" s="46">
        <f>'[1]Memoria de calculo'!E210</f>
        <v>6</v>
      </c>
      <c r="F67" s="46">
        <v>57.97</v>
      </c>
      <c r="G67" s="46">
        <f t="shared" si="4"/>
        <v>71.175566000000003</v>
      </c>
      <c r="H67" s="46">
        <f t="shared" si="5"/>
        <v>427.05339600000002</v>
      </c>
      <c r="I67" s="40"/>
    </row>
    <row r="68" spans="1:9" ht="67.5" x14ac:dyDescent="0.2">
      <c r="A68" s="42" t="s">
        <v>142</v>
      </c>
      <c r="B68" s="43" t="s">
        <v>143</v>
      </c>
      <c r="C68" s="44" t="s">
        <v>144</v>
      </c>
      <c r="D68" s="45" t="s">
        <v>41</v>
      </c>
      <c r="E68" s="46">
        <f>'[1]Memoria de calculo'!E214</f>
        <v>1</v>
      </c>
      <c r="F68" s="46">
        <v>4616.7299999999996</v>
      </c>
      <c r="G68" s="46">
        <f t="shared" si="4"/>
        <v>5668.4210939999994</v>
      </c>
      <c r="H68" s="46">
        <f t="shared" si="5"/>
        <v>5668.4210939999994</v>
      </c>
      <c r="I68" s="40"/>
    </row>
    <row r="69" spans="1:9" ht="67.5" x14ac:dyDescent="0.2">
      <c r="A69" s="42" t="s">
        <v>145</v>
      </c>
      <c r="B69" s="43" t="s">
        <v>146</v>
      </c>
      <c r="C69" s="44" t="s">
        <v>147</v>
      </c>
      <c r="D69" s="45" t="s">
        <v>41</v>
      </c>
      <c r="E69" s="46">
        <f>'[1]Memoria de calculo'!E218</f>
        <v>1</v>
      </c>
      <c r="F69" s="46">
        <v>11412.89</v>
      </c>
      <c r="G69" s="46">
        <f t="shared" si="4"/>
        <v>14012.746341999999</v>
      </c>
      <c r="H69" s="46">
        <f t="shared" si="5"/>
        <v>14012.746341999999</v>
      </c>
      <c r="I69" s="40"/>
    </row>
    <row r="70" spans="1:9" s="41" customFormat="1" ht="13.5" x14ac:dyDescent="0.2">
      <c r="A70" s="35" t="s">
        <v>148</v>
      </c>
      <c r="B70" s="47"/>
      <c r="C70" s="37" t="s">
        <v>149</v>
      </c>
      <c r="D70" s="38"/>
      <c r="E70" s="39"/>
      <c r="F70" s="39"/>
      <c r="G70" s="39"/>
      <c r="H70" s="39"/>
      <c r="I70" s="40"/>
    </row>
    <row r="71" spans="1:9" ht="81" x14ac:dyDescent="0.2">
      <c r="A71" s="42" t="s">
        <v>150</v>
      </c>
      <c r="B71" s="43" t="s">
        <v>151</v>
      </c>
      <c r="C71" s="44" t="s">
        <v>152</v>
      </c>
      <c r="D71" s="45" t="s">
        <v>41</v>
      </c>
      <c r="E71" s="46">
        <f>'[1]Memoria de calculo'!E225</f>
        <v>67</v>
      </c>
      <c r="F71" s="46">
        <v>141.84</v>
      </c>
      <c r="G71" s="46">
        <f t="shared" si="4"/>
        <v>174.151152</v>
      </c>
      <c r="H71" s="46">
        <f t="shared" ref="H71:H78" si="6">G71*E71</f>
        <v>11668.127183999999</v>
      </c>
      <c r="I71" s="40"/>
    </row>
    <row r="72" spans="1:9" ht="81" x14ac:dyDescent="0.2">
      <c r="A72" s="42" t="s">
        <v>153</v>
      </c>
      <c r="B72" s="43" t="s">
        <v>154</v>
      </c>
      <c r="C72" s="44" t="s">
        <v>155</v>
      </c>
      <c r="D72" s="45" t="s">
        <v>41</v>
      </c>
      <c r="E72" s="46">
        <f>'[1]Memoria de calculo'!E230</f>
        <v>48</v>
      </c>
      <c r="F72" s="46">
        <v>164.78</v>
      </c>
      <c r="G72" s="46">
        <f t="shared" si="4"/>
        <v>202.31688400000002</v>
      </c>
      <c r="H72" s="46">
        <f t="shared" si="6"/>
        <v>9711.2104319999999</v>
      </c>
      <c r="I72" s="40"/>
    </row>
    <row r="73" spans="1:9" ht="81" x14ac:dyDescent="0.2">
      <c r="A73" s="42" t="s">
        <v>156</v>
      </c>
      <c r="B73" s="43" t="s">
        <v>157</v>
      </c>
      <c r="C73" s="44" t="s">
        <v>158</v>
      </c>
      <c r="D73" s="45" t="s">
        <v>41</v>
      </c>
      <c r="E73" s="46">
        <f>'[1]Memoria de calculo'!E235</f>
        <v>2</v>
      </c>
      <c r="F73" s="46">
        <v>443.68</v>
      </c>
      <c r="G73" s="46">
        <f t="shared" si="4"/>
        <v>544.75030400000003</v>
      </c>
      <c r="H73" s="46">
        <f t="shared" si="6"/>
        <v>1089.5006080000001</v>
      </c>
      <c r="I73" s="40"/>
    </row>
    <row r="74" spans="1:9" ht="54" x14ac:dyDescent="0.2">
      <c r="A74" s="42" t="s">
        <v>159</v>
      </c>
      <c r="B74" s="43" t="s">
        <v>160</v>
      </c>
      <c r="C74" s="44" t="s">
        <v>161</v>
      </c>
      <c r="D74" s="45" t="s">
        <v>41</v>
      </c>
      <c r="E74" s="46">
        <f>'[1]Memoria de calculo'!E241</f>
        <v>57</v>
      </c>
      <c r="F74" s="46">
        <v>31.33</v>
      </c>
      <c r="G74" s="46">
        <f t="shared" si="4"/>
        <v>38.466974</v>
      </c>
      <c r="H74" s="46">
        <f t="shared" si="6"/>
        <v>2192.617518</v>
      </c>
      <c r="I74" s="40"/>
    </row>
    <row r="75" spans="1:9" ht="54" x14ac:dyDescent="0.2">
      <c r="A75" s="42" t="s">
        <v>162</v>
      </c>
      <c r="B75" s="43" t="s">
        <v>163</v>
      </c>
      <c r="C75" s="44" t="s">
        <v>164</v>
      </c>
      <c r="D75" s="45" t="s">
        <v>41</v>
      </c>
      <c r="E75" s="46">
        <f>'[1]Memoria de calculo'!E245</f>
        <v>10</v>
      </c>
      <c r="F75" s="46">
        <v>69.17</v>
      </c>
      <c r="G75" s="46">
        <f t="shared" si="4"/>
        <v>84.926926000000009</v>
      </c>
      <c r="H75" s="46">
        <f t="shared" si="6"/>
        <v>849.26926000000003</v>
      </c>
      <c r="I75" s="40"/>
    </row>
    <row r="76" spans="1:9" ht="54" x14ac:dyDescent="0.2">
      <c r="A76" s="42" t="s">
        <v>165</v>
      </c>
      <c r="B76" s="43" t="s">
        <v>166</v>
      </c>
      <c r="C76" s="44" t="s">
        <v>138</v>
      </c>
      <c r="D76" s="45" t="s">
        <v>41</v>
      </c>
      <c r="E76" s="46">
        <f>'[1]Memoria de calculo'!E249</f>
        <v>6</v>
      </c>
      <c r="F76" s="46">
        <v>21.59</v>
      </c>
      <c r="G76" s="46">
        <f t="shared" si="4"/>
        <v>26.508202000000001</v>
      </c>
      <c r="H76" s="46">
        <f t="shared" si="6"/>
        <v>159.04921200000001</v>
      </c>
      <c r="I76" s="40"/>
    </row>
    <row r="77" spans="1:9" ht="27" x14ac:dyDescent="0.2">
      <c r="A77" s="42" t="s">
        <v>167</v>
      </c>
      <c r="B77" s="43" t="s">
        <v>168</v>
      </c>
      <c r="C77" s="44" t="s">
        <v>169</v>
      </c>
      <c r="D77" s="45" t="s">
        <v>41</v>
      </c>
      <c r="E77" s="46">
        <f>'[1]Memoria de calculo'!E253</f>
        <v>6</v>
      </c>
      <c r="F77" s="46">
        <v>123.34</v>
      </c>
      <c r="G77" s="46">
        <f t="shared" si="4"/>
        <v>151.43685200000002</v>
      </c>
      <c r="H77" s="46">
        <f t="shared" si="6"/>
        <v>908.62111200000004</v>
      </c>
      <c r="I77" s="40"/>
    </row>
    <row r="78" spans="1:9" ht="40.5" x14ac:dyDescent="0.2">
      <c r="A78" s="42" t="s">
        <v>170</v>
      </c>
      <c r="B78" s="43" t="s">
        <v>171</v>
      </c>
      <c r="C78" s="44" t="s">
        <v>172</v>
      </c>
      <c r="D78" s="45" t="s">
        <v>22</v>
      </c>
      <c r="E78" s="46">
        <f>'[1]Memoria de calculo'!E257</f>
        <v>22</v>
      </c>
      <c r="F78" s="46">
        <v>29.27</v>
      </c>
      <c r="G78" s="46">
        <f t="shared" si="4"/>
        <v>35.937705999999999</v>
      </c>
      <c r="H78" s="46">
        <f t="shared" si="6"/>
        <v>790.62953199999993</v>
      </c>
      <c r="I78" s="40"/>
    </row>
    <row r="79" spans="1:9" ht="13.5" x14ac:dyDescent="0.2">
      <c r="A79" s="42"/>
      <c r="B79" s="43"/>
      <c r="C79" s="44"/>
      <c r="D79" s="45"/>
      <c r="E79" s="46"/>
      <c r="F79" s="46"/>
      <c r="G79" s="46"/>
      <c r="H79" s="46"/>
      <c r="I79" s="40"/>
    </row>
    <row r="80" spans="1:9" s="41" customFormat="1" ht="13.5" x14ac:dyDescent="0.2">
      <c r="A80" s="35" t="s">
        <v>173</v>
      </c>
      <c r="B80" s="47"/>
      <c r="C80" s="37" t="s">
        <v>174</v>
      </c>
      <c r="D80" s="38"/>
      <c r="E80" s="39"/>
      <c r="F80" s="39"/>
      <c r="G80" s="39"/>
      <c r="H80" s="39">
        <f>SUM(H81:H85)</f>
        <v>87484.48705486003</v>
      </c>
      <c r="I80" s="40"/>
    </row>
    <row r="81" spans="1:9" ht="67.5" x14ac:dyDescent="0.2">
      <c r="A81" s="42" t="s">
        <v>175</v>
      </c>
      <c r="B81" s="43" t="s">
        <v>176</v>
      </c>
      <c r="C81" s="44" t="s">
        <v>177</v>
      </c>
      <c r="D81" s="45" t="s">
        <v>18</v>
      </c>
      <c r="E81" s="46">
        <f>'[1]Memoria de calculo'!E265</f>
        <v>531.83000000000004</v>
      </c>
      <c r="F81" s="46">
        <v>80.56</v>
      </c>
      <c r="G81" s="46">
        <f>F81*$H$13+F81</f>
        <v>98.911568000000003</v>
      </c>
      <c r="H81" s="46">
        <f>G81*E81</f>
        <v>52604.139209440007</v>
      </c>
      <c r="I81" s="40"/>
    </row>
    <row r="82" spans="1:9" ht="54" x14ac:dyDescent="0.2">
      <c r="A82" s="42" t="s">
        <v>178</v>
      </c>
      <c r="B82" s="43" t="s">
        <v>179</v>
      </c>
      <c r="C82" s="44" t="s">
        <v>180</v>
      </c>
      <c r="D82" s="45" t="s">
        <v>18</v>
      </c>
      <c r="E82" s="46">
        <f>'[1]Memoria de calculo'!E272</f>
        <v>531.83000000000004</v>
      </c>
      <c r="F82" s="46">
        <v>35.43</v>
      </c>
      <c r="G82" s="46">
        <f>F82*$H$13+F82</f>
        <v>43.500954</v>
      </c>
      <c r="H82" s="46">
        <f>G82*E82</f>
        <v>23135.112365820001</v>
      </c>
      <c r="I82" s="40"/>
    </row>
    <row r="83" spans="1:9" ht="67.5" x14ac:dyDescent="0.2">
      <c r="A83" s="42" t="s">
        <v>181</v>
      </c>
      <c r="B83" s="43" t="s">
        <v>182</v>
      </c>
      <c r="C83" s="44" t="s">
        <v>183</v>
      </c>
      <c r="D83" s="45" t="s">
        <v>22</v>
      </c>
      <c r="E83" s="46">
        <f>'[1]Memoria de calculo'!E278</f>
        <v>69.959999999999994</v>
      </c>
      <c r="F83" s="46">
        <v>25.8</v>
      </c>
      <c r="G83" s="46">
        <f>F83*$H$13+F83</f>
        <v>31.677240000000001</v>
      </c>
      <c r="H83" s="46">
        <f>G83*E83</f>
        <v>2216.1397103999998</v>
      </c>
      <c r="I83" s="40"/>
    </row>
    <row r="84" spans="1:9" ht="40.5" x14ac:dyDescent="0.2">
      <c r="A84" s="42" t="s">
        <v>184</v>
      </c>
      <c r="B84" s="43" t="s">
        <v>185</v>
      </c>
      <c r="C84" s="44" t="s">
        <v>186</v>
      </c>
      <c r="D84" s="45" t="s">
        <v>22</v>
      </c>
      <c r="E84" s="46">
        <f>'[1]Memoria de calculo'!E284</f>
        <v>183.9</v>
      </c>
      <c r="F84" s="46">
        <f>[1]CPU!N14</f>
        <v>35.97</v>
      </c>
      <c r="G84" s="46">
        <f>F84*$H$13+F84</f>
        <v>44.163966000000002</v>
      </c>
      <c r="H84" s="46">
        <f>G84*E84</f>
        <v>8121.7533474000011</v>
      </c>
      <c r="I84" s="40"/>
    </row>
    <row r="85" spans="1:9" ht="27" x14ac:dyDescent="0.2">
      <c r="A85" s="42" t="s">
        <v>187</v>
      </c>
      <c r="B85" s="43" t="s">
        <v>188</v>
      </c>
      <c r="C85" s="44" t="s">
        <v>189</v>
      </c>
      <c r="D85" s="45" t="s">
        <v>22</v>
      </c>
      <c r="E85" s="46">
        <f>'[1]Memoria de calculo'!E289</f>
        <v>15.9</v>
      </c>
      <c r="F85" s="46">
        <v>72.09</v>
      </c>
      <c r="G85" s="46">
        <f>F85*$H$13+F85</f>
        <v>88.512101999999999</v>
      </c>
      <c r="H85" s="46">
        <f>G85*E85</f>
        <v>1407.3424218</v>
      </c>
      <c r="I85" s="40"/>
    </row>
    <row r="86" spans="1:9" ht="13.5" x14ac:dyDescent="0.2">
      <c r="A86" s="42"/>
      <c r="B86" s="43"/>
      <c r="C86" s="44"/>
      <c r="D86" s="45"/>
      <c r="E86" s="46"/>
      <c r="F86" s="46"/>
      <c r="G86" s="46"/>
      <c r="H86" s="46"/>
      <c r="I86" s="40"/>
    </row>
    <row r="87" spans="1:9" s="41" customFormat="1" ht="13.5" x14ac:dyDescent="0.2">
      <c r="A87" s="35" t="s">
        <v>190</v>
      </c>
      <c r="B87" s="47"/>
      <c r="C87" s="37" t="s">
        <v>191</v>
      </c>
      <c r="D87" s="38"/>
      <c r="E87" s="39"/>
      <c r="F87" s="39"/>
      <c r="G87" s="39"/>
      <c r="H87" s="39">
        <f>SUM(H88:H97)</f>
        <v>6845.6136336000009</v>
      </c>
      <c r="I87" s="40"/>
    </row>
    <row r="88" spans="1:9" ht="54" x14ac:dyDescent="0.2">
      <c r="A88" s="42" t="s">
        <v>192</v>
      </c>
      <c r="B88" s="43" t="s">
        <v>193</v>
      </c>
      <c r="C88" s="44" t="s">
        <v>194</v>
      </c>
      <c r="D88" s="45" t="s">
        <v>41</v>
      </c>
      <c r="E88" s="46">
        <f>'[1]Memoria de calculo'!E296</f>
        <v>3</v>
      </c>
      <c r="F88" s="46">
        <v>271.23</v>
      </c>
      <c r="G88" s="46">
        <f t="shared" ref="G88:G97" si="7">F88*$H$13+F88</f>
        <v>333.01619400000004</v>
      </c>
      <c r="H88" s="46">
        <f t="shared" ref="H88:H97" si="8">G88*E88</f>
        <v>999.04858200000012</v>
      </c>
      <c r="I88" s="40"/>
    </row>
    <row r="89" spans="1:9" ht="67.5" x14ac:dyDescent="0.2">
      <c r="A89" s="42" t="s">
        <v>195</v>
      </c>
      <c r="B89" s="43" t="s">
        <v>196</v>
      </c>
      <c r="C89" s="44" t="s">
        <v>197</v>
      </c>
      <c r="D89" s="45" t="s">
        <v>41</v>
      </c>
      <c r="E89" s="46">
        <f>'[1]Memoria de calculo'!E300</f>
        <v>1</v>
      </c>
      <c r="F89" s="46">
        <v>168.78</v>
      </c>
      <c r="G89" s="46">
        <f t="shared" si="7"/>
        <v>207.228084</v>
      </c>
      <c r="H89" s="46">
        <f t="shared" si="8"/>
        <v>207.228084</v>
      </c>
      <c r="I89" s="40"/>
    </row>
    <row r="90" spans="1:9" ht="94.5" x14ac:dyDescent="0.2">
      <c r="A90" s="42" t="s">
        <v>198</v>
      </c>
      <c r="B90" s="43" t="s">
        <v>199</v>
      </c>
      <c r="C90" s="44" t="s">
        <v>200</v>
      </c>
      <c r="D90" s="45" t="s">
        <v>41</v>
      </c>
      <c r="E90" s="46">
        <f>'[1]Memoria de calculo'!E304</f>
        <v>1</v>
      </c>
      <c r="F90" s="46">
        <v>623.74</v>
      </c>
      <c r="G90" s="46">
        <f t="shared" si="7"/>
        <v>765.82797200000005</v>
      </c>
      <c r="H90" s="46">
        <f t="shared" si="8"/>
        <v>765.82797200000005</v>
      </c>
      <c r="I90" s="40"/>
    </row>
    <row r="91" spans="1:9" ht="40.5" x14ac:dyDescent="0.2">
      <c r="A91" s="42" t="s">
        <v>201</v>
      </c>
      <c r="B91" s="43" t="s">
        <v>202</v>
      </c>
      <c r="C91" s="44" t="s">
        <v>203</v>
      </c>
      <c r="D91" s="45" t="s">
        <v>41</v>
      </c>
      <c r="E91" s="46">
        <f>'[1]Memoria de calculo'!E308</f>
        <v>1</v>
      </c>
      <c r="F91" s="46">
        <v>300.3</v>
      </c>
      <c r="G91" s="46">
        <f t="shared" si="7"/>
        <v>368.70834000000002</v>
      </c>
      <c r="H91" s="46">
        <f t="shared" si="8"/>
        <v>368.70834000000002</v>
      </c>
      <c r="I91" s="40"/>
    </row>
    <row r="92" spans="1:9" ht="54" x14ac:dyDescent="0.2">
      <c r="A92" s="42" t="s">
        <v>204</v>
      </c>
      <c r="B92" s="43" t="s">
        <v>205</v>
      </c>
      <c r="C92" s="44" t="s">
        <v>206</v>
      </c>
      <c r="D92" s="45" t="s">
        <v>41</v>
      </c>
      <c r="E92" s="46">
        <f>'[1]Memoria de calculo'!E314</f>
        <v>3</v>
      </c>
      <c r="F92" s="46">
        <v>250.81</v>
      </c>
      <c r="G92" s="46">
        <f t="shared" si="7"/>
        <v>307.94451800000002</v>
      </c>
      <c r="H92" s="46">
        <f t="shared" si="8"/>
        <v>923.83355400000005</v>
      </c>
      <c r="I92" s="40"/>
    </row>
    <row r="93" spans="1:9" ht="27" x14ac:dyDescent="0.2">
      <c r="A93" s="42" t="s">
        <v>207</v>
      </c>
      <c r="B93" s="43" t="s">
        <v>208</v>
      </c>
      <c r="C93" s="44" t="s">
        <v>209</v>
      </c>
      <c r="D93" s="45" t="s">
        <v>22</v>
      </c>
      <c r="E93" s="46">
        <f>'[1]Memoria de calculo'!E318</f>
        <v>1.6</v>
      </c>
      <c r="F93" s="46">
        <v>280.42</v>
      </c>
      <c r="G93" s="46">
        <f t="shared" si="7"/>
        <v>344.29967600000003</v>
      </c>
      <c r="H93" s="46">
        <f t="shared" si="8"/>
        <v>550.87948160000008</v>
      </c>
      <c r="I93" s="40"/>
    </row>
    <row r="94" spans="1:9" ht="40.5" x14ac:dyDescent="0.2">
      <c r="A94" s="42" t="s">
        <v>210</v>
      </c>
      <c r="B94" s="43" t="s">
        <v>211</v>
      </c>
      <c r="C94" s="44" t="s">
        <v>212</v>
      </c>
      <c r="D94" s="45" t="s">
        <v>41</v>
      </c>
      <c r="E94" s="46">
        <f>'[1]Memoria de calculo'!E324</f>
        <v>3</v>
      </c>
      <c r="F94" s="46">
        <v>77.400000000000006</v>
      </c>
      <c r="G94" s="46">
        <f t="shared" si="7"/>
        <v>95.031720000000007</v>
      </c>
      <c r="H94" s="46">
        <f t="shared" si="8"/>
        <v>285.09516000000002</v>
      </c>
      <c r="I94" s="40"/>
    </row>
    <row r="95" spans="1:9" ht="27" x14ac:dyDescent="0.2">
      <c r="A95" s="42" t="s">
        <v>213</v>
      </c>
      <c r="B95" s="43" t="s">
        <v>214</v>
      </c>
      <c r="C95" s="44" t="s">
        <v>215</v>
      </c>
      <c r="D95" s="45" t="s">
        <v>41</v>
      </c>
      <c r="E95" s="46">
        <f>'[1]Memoria de calculo'!E328</f>
        <v>1</v>
      </c>
      <c r="F95" s="46">
        <v>1620.2</v>
      </c>
      <c r="G95" s="46">
        <f t="shared" si="7"/>
        <v>1989.2815600000001</v>
      </c>
      <c r="H95" s="46">
        <f t="shared" si="8"/>
        <v>1989.2815600000001</v>
      </c>
      <c r="I95" s="40"/>
    </row>
    <row r="96" spans="1:9" ht="27" x14ac:dyDescent="0.2">
      <c r="A96" s="42" t="s">
        <v>216</v>
      </c>
      <c r="B96" s="43" t="s">
        <v>217</v>
      </c>
      <c r="C96" s="44" t="s">
        <v>218</v>
      </c>
      <c r="D96" s="45" t="s">
        <v>41</v>
      </c>
      <c r="E96" s="46">
        <f>'[1]Memoria de calculo'!E333</f>
        <v>2</v>
      </c>
      <c r="F96" s="46">
        <v>27.33</v>
      </c>
      <c r="G96" s="46">
        <f t="shared" si="7"/>
        <v>33.555774</v>
      </c>
      <c r="H96" s="46">
        <f t="shared" si="8"/>
        <v>67.111547999999999</v>
      </c>
      <c r="I96" s="40"/>
    </row>
    <row r="97" spans="1:9" ht="67.5" x14ac:dyDescent="0.2">
      <c r="A97" s="42" t="s">
        <v>219</v>
      </c>
      <c r="B97" s="43" t="s">
        <v>220</v>
      </c>
      <c r="C97" s="44" t="s">
        <v>221</v>
      </c>
      <c r="D97" s="45" t="s">
        <v>41</v>
      </c>
      <c r="E97" s="46">
        <f>'[1]Memoria de calculo'!E338</f>
        <v>2</v>
      </c>
      <c r="F97" s="46">
        <v>280.42</v>
      </c>
      <c r="G97" s="46">
        <f t="shared" si="7"/>
        <v>344.29967600000003</v>
      </c>
      <c r="H97" s="46">
        <f t="shared" si="8"/>
        <v>688.59935200000007</v>
      </c>
      <c r="I97" s="40"/>
    </row>
    <row r="98" spans="1:9" ht="13.5" x14ac:dyDescent="0.2">
      <c r="A98" s="42"/>
      <c r="B98" s="43"/>
      <c r="C98" s="44"/>
      <c r="D98" s="45"/>
      <c r="E98" s="46"/>
      <c r="F98" s="46"/>
      <c r="G98" s="46"/>
      <c r="H98" s="46"/>
      <c r="I98" s="40"/>
    </row>
    <row r="99" spans="1:9" s="41" customFormat="1" ht="13.5" x14ac:dyDescent="0.2">
      <c r="A99" s="35" t="s">
        <v>222</v>
      </c>
      <c r="B99" s="47"/>
      <c r="C99" s="37" t="s">
        <v>223</v>
      </c>
      <c r="D99" s="38"/>
      <c r="E99" s="39"/>
      <c r="F99" s="39"/>
      <c r="G99" s="39"/>
      <c r="H99" s="39">
        <f>SUM(H100:H104)</f>
        <v>45517.050834779999</v>
      </c>
      <c r="I99" s="40"/>
    </row>
    <row r="100" spans="1:9" ht="54" x14ac:dyDescent="0.2">
      <c r="A100" s="42" t="s">
        <v>224</v>
      </c>
      <c r="B100" s="43" t="s">
        <v>225</v>
      </c>
      <c r="C100" s="44" t="s">
        <v>226</v>
      </c>
      <c r="D100" s="45" t="s">
        <v>18</v>
      </c>
      <c r="E100" s="46">
        <f>'[1]Memoria de calculo'!E349</f>
        <v>233.33</v>
      </c>
      <c r="F100" s="46">
        <v>0.53</v>
      </c>
      <c r="G100" s="46">
        <f>F100*$H$13+F100</f>
        <v>0.65073400000000003</v>
      </c>
      <c r="H100" s="46">
        <f>G100*E100</f>
        <v>151.83576422000002</v>
      </c>
      <c r="I100" s="40"/>
    </row>
    <row r="101" spans="1:9" ht="54" x14ac:dyDescent="0.2">
      <c r="A101" s="42" t="s">
        <v>227</v>
      </c>
      <c r="B101" s="43" t="s">
        <v>228</v>
      </c>
      <c r="C101" s="44" t="s">
        <v>229</v>
      </c>
      <c r="D101" s="45" t="s">
        <v>31</v>
      </c>
      <c r="E101" s="46">
        <f>'[1]Memoria de calculo'!E359</f>
        <v>23.33</v>
      </c>
      <c r="F101" s="46">
        <v>586.58000000000004</v>
      </c>
      <c r="G101" s="46">
        <f>F101*$H$13+F101</f>
        <v>720.20292400000005</v>
      </c>
      <c r="H101" s="46">
        <f>G101*E101</f>
        <v>16802.33421692</v>
      </c>
      <c r="I101" s="40"/>
    </row>
    <row r="102" spans="1:9" ht="67.5" x14ac:dyDescent="0.2">
      <c r="A102" s="42" t="s">
        <v>230</v>
      </c>
      <c r="B102" s="43" t="s">
        <v>231</v>
      </c>
      <c r="C102" s="44" t="s">
        <v>232</v>
      </c>
      <c r="D102" s="45" t="s">
        <v>18</v>
      </c>
      <c r="E102" s="46">
        <f>'[1]Memoria de calculo'!E368</f>
        <v>149.33000000000001</v>
      </c>
      <c r="F102" s="46">
        <v>44.12</v>
      </c>
      <c r="G102" s="46">
        <f>F102*$H$13+F102</f>
        <v>54.170535999999998</v>
      </c>
      <c r="H102" s="46">
        <f>G102*E102</f>
        <v>8089.2861408800009</v>
      </c>
      <c r="I102" s="40"/>
    </row>
    <row r="103" spans="1:9" ht="67.5" x14ac:dyDescent="0.2">
      <c r="A103" s="42" t="s">
        <v>233</v>
      </c>
      <c r="B103" s="43" t="s">
        <v>234</v>
      </c>
      <c r="C103" s="44" t="s">
        <v>235</v>
      </c>
      <c r="D103" s="45" t="s">
        <v>18</v>
      </c>
      <c r="E103" s="46">
        <f>'[1]Memoria de calculo'!E373</f>
        <v>84</v>
      </c>
      <c r="F103" s="46">
        <v>32.450000000000003</v>
      </c>
      <c r="G103" s="46">
        <f>F103*$H$13+F103</f>
        <v>39.842110000000005</v>
      </c>
      <c r="H103" s="46">
        <f>G103*E103</f>
        <v>3346.7372400000004</v>
      </c>
      <c r="I103" s="40"/>
    </row>
    <row r="104" spans="1:9" ht="54" x14ac:dyDescent="0.2">
      <c r="A104" s="42" t="s">
        <v>236</v>
      </c>
      <c r="B104" s="43" t="s">
        <v>237</v>
      </c>
      <c r="C104" s="44" t="s">
        <v>238</v>
      </c>
      <c r="D104" s="45" t="s">
        <v>18</v>
      </c>
      <c r="E104" s="46">
        <f>'[1]Memoria de calculo'!E386</f>
        <v>309.57</v>
      </c>
      <c r="F104" s="46">
        <v>45.06</v>
      </c>
      <c r="G104" s="46">
        <f>F104*$H$13+F104</f>
        <v>55.324668000000003</v>
      </c>
      <c r="H104" s="46">
        <f>G104*E104</f>
        <v>17126.857472759999</v>
      </c>
      <c r="I104" s="40"/>
    </row>
    <row r="105" spans="1:9" ht="13.5" x14ac:dyDescent="0.2">
      <c r="A105" s="42"/>
      <c r="B105" s="43"/>
      <c r="C105" s="44"/>
      <c r="D105" s="45"/>
      <c r="E105" s="46"/>
      <c r="F105" s="46"/>
      <c r="G105" s="46"/>
      <c r="H105" s="46"/>
      <c r="I105" s="40"/>
    </row>
    <row r="106" spans="1:9" s="41" customFormat="1" ht="13.5" x14ac:dyDescent="0.2">
      <c r="A106" s="35" t="s">
        <v>239</v>
      </c>
      <c r="B106" s="47"/>
      <c r="C106" s="37" t="s">
        <v>240</v>
      </c>
      <c r="D106" s="38"/>
      <c r="E106" s="39"/>
      <c r="F106" s="39"/>
      <c r="G106" s="39"/>
      <c r="H106" s="39">
        <f>SUM(H107:H109)</f>
        <v>6327.7426955399997</v>
      </c>
      <c r="I106" s="40"/>
    </row>
    <row r="107" spans="1:9" ht="40.5" x14ac:dyDescent="0.2">
      <c r="A107" s="42" t="s">
        <v>241</v>
      </c>
      <c r="B107" s="43" t="s">
        <v>242</v>
      </c>
      <c r="C107" s="44" t="s">
        <v>243</v>
      </c>
      <c r="D107" s="45" t="s">
        <v>22</v>
      </c>
      <c r="E107" s="46">
        <f>'[1]Memoria de calculo'!E400</f>
        <v>250.91</v>
      </c>
      <c r="F107" s="46">
        <v>6.63</v>
      </c>
      <c r="G107" s="46">
        <f>F107*$H$13+F107</f>
        <v>8.140314</v>
      </c>
      <c r="H107" s="46">
        <f>G107*E107</f>
        <v>2042.4861857399999</v>
      </c>
      <c r="I107" s="40"/>
    </row>
    <row r="108" spans="1:9" ht="27" x14ac:dyDescent="0.2">
      <c r="A108" s="42" t="s">
        <v>244</v>
      </c>
      <c r="B108" s="43" t="s">
        <v>245</v>
      </c>
      <c r="C108" s="44" t="s">
        <v>246</v>
      </c>
      <c r="D108" s="45" t="s">
        <v>22</v>
      </c>
      <c r="E108" s="46">
        <f>'[1]Memoria de calculo'!E405</f>
        <v>11.3</v>
      </c>
      <c r="F108" s="46">
        <v>69.75</v>
      </c>
      <c r="G108" s="46">
        <f>F108*$H$13+F108</f>
        <v>85.639049999999997</v>
      </c>
      <c r="H108" s="46">
        <f>G108*E108</f>
        <v>967.72126500000002</v>
      </c>
      <c r="I108" s="40"/>
    </row>
    <row r="109" spans="1:9" ht="54" x14ac:dyDescent="0.2">
      <c r="A109" s="42" t="s">
        <v>247</v>
      </c>
      <c r="B109" s="43" t="s">
        <v>248</v>
      </c>
      <c r="C109" s="44" t="s">
        <v>249</v>
      </c>
      <c r="D109" s="45" t="s">
        <v>22</v>
      </c>
      <c r="E109" s="46">
        <f>'[1]Memoria de calculo'!E410</f>
        <v>28.8</v>
      </c>
      <c r="F109" s="46">
        <v>93.82</v>
      </c>
      <c r="G109" s="46">
        <f>F109*$H$13+F109</f>
        <v>115.192196</v>
      </c>
      <c r="H109" s="46">
        <f>G109*E109</f>
        <v>3317.5352447999999</v>
      </c>
      <c r="I109" s="40"/>
    </row>
    <row r="110" spans="1:9" ht="13.5" x14ac:dyDescent="0.2">
      <c r="A110" s="42"/>
      <c r="B110" s="43"/>
      <c r="C110" s="44"/>
      <c r="D110" s="45"/>
      <c r="E110" s="46"/>
      <c r="F110" s="46"/>
      <c r="G110" s="46"/>
      <c r="H110" s="46"/>
      <c r="I110" s="40"/>
    </row>
    <row r="111" spans="1:9" s="41" customFormat="1" ht="13.5" x14ac:dyDescent="0.2">
      <c r="A111" s="35" t="s">
        <v>250</v>
      </c>
      <c r="B111" s="47"/>
      <c r="C111" s="37" t="s">
        <v>251</v>
      </c>
      <c r="D111" s="38"/>
      <c r="E111" s="39"/>
      <c r="F111" s="39"/>
      <c r="G111" s="39"/>
      <c r="H111" s="39">
        <f>SUM(H112:H113)</f>
        <v>21247.330207880001</v>
      </c>
      <c r="I111" s="40"/>
    </row>
    <row r="112" spans="1:9" ht="40.5" x14ac:dyDescent="0.2">
      <c r="A112" s="42" t="s">
        <v>252</v>
      </c>
      <c r="B112" s="43" t="s">
        <v>253</v>
      </c>
      <c r="C112" s="44" t="s">
        <v>254</v>
      </c>
      <c r="D112" s="45" t="s">
        <v>18</v>
      </c>
      <c r="E112" s="46">
        <f>'[1]Memoria de calculo'!E422</f>
        <v>270.89</v>
      </c>
      <c r="F112" s="46">
        <v>56.67</v>
      </c>
      <c r="G112" s="46">
        <f>F112*$H$13+F112</f>
        <v>69.579425999999998</v>
      </c>
      <c r="H112" s="46">
        <f>G112*E112</f>
        <v>18848.370709139999</v>
      </c>
      <c r="I112" s="40"/>
    </row>
    <row r="113" spans="1:9" ht="40.5" x14ac:dyDescent="0.2">
      <c r="A113" s="42" t="s">
        <v>255</v>
      </c>
      <c r="B113" s="43" t="s">
        <v>256</v>
      </c>
      <c r="C113" s="44" t="s">
        <v>257</v>
      </c>
      <c r="D113" s="45" t="s">
        <v>22</v>
      </c>
      <c r="E113" s="46">
        <f>'[1]Memoria de calculo'!E434</f>
        <v>222.79</v>
      </c>
      <c r="F113" s="46">
        <v>8.77</v>
      </c>
      <c r="G113" s="46">
        <f>F113*$H$13+F113</f>
        <v>10.767806</v>
      </c>
      <c r="H113" s="46">
        <f>G113*E113</f>
        <v>2398.9594987400001</v>
      </c>
      <c r="I113" s="40"/>
    </row>
    <row r="114" spans="1:9" ht="13.5" x14ac:dyDescent="0.2">
      <c r="A114" s="42"/>
      <c r="B114" s="43"/>
      <c r="C114" s="44"/>
      <c r="D114" s="45"/>
      <c r="E114" s="46"/>
      <c r="F114" s="46"/>
      <c r="G114" s="46"/>
      <c r="H114" s="46"/>
      <c r="I114" s="40"/>
    </row>
    <row r="115" spans="1:9" s="41" customFormat="1" ht="13.5" x14ac:dyDescent="0.2">
      <c r="A115" s="35" t="s">
        <v>258</v>
      </c>
      <c r="B115" s="47"/>
      <c r="C115" s="37" t="s">
        <v>259</v>
      </c>
      <c r="D115" s="38"/>
      <c r="E115" s="39"/>
      <c r="F115" s="39"/>
      <c r="G115" s="39"/>
      <c r="H115" s="39">
        <f>SUM(H116:H118)</f>
        <v>34787.102697200004</v>
      </c>
      <c r="I115" s="40"/>
    </row>
    <row r="116" spans="1:9" ht="67.5" x14ac:dyDescent="0.2">
      <c r="A116" s="42" t="s">
        <v>260</v>
      </c>
      <c r="B116" s="43" t="s">
        <v>261</v>
      </c>
      <c r="C116" s="44" t="s">
        <v>262</v>
      </c>
      <c r="D116" s="45" t="s">
        <v>18</v>
      </c>
      <c r="E116" s="46">
        <f>'[1]Memoria de calculo'!E440</f>
        <v>31.8</v>
      </c>
      <c r="F116" s="46">
        <v>398.98</v>
      </c>
      <c r="G116" s="46">
        <f>F116*$H$13+F116</f>
        <v>489.86764400000004</v>
      </c>
      <c r="H116" s="46">
        <f>G116*E116</f>
        <v>15577.791079200002</v>
      </c>
      <c r="I116" s="40"/>
    </row>
    <row r="117" spans="1:9" ht="108" x14ac:dyDescent="0.2">
      <c r="A117" s="42" t="s">
        <v>263</v>
      </c>
      <c r="B117" s="43" t="s">
        <v>264</v>
      </c>
      <c r="C117" s="44" t="s">
        <v>265</v>
      </c>
      <c r="D117" s="45" t="s">
        <v>41</v>
      </c>
      <c r="E117" s="46">
        <f>'[1]Memoria de calculo'!E444</f>
        <v>13</v>
      </c>
      <c r="F117" s="46">
        <v>1144.27</v>
      </c>
      <c r="G117" s="46">
        <f>F117*$H$13+F117</f>
        <v>1404.934706</v>
      </c>
      <c r="H117" s="46">
        <f>G117*E117</f>
        <v>18264.151178</v>
      </c>
      <c r="I117" s="40"/>
    </row>
    <row r="118" spans="1:9" ht="94.5" x14ac:dyDescent="0.2">
      <c r="A118" s="42" t="s">
        <v>266</v>
      </c>
      <c r="B118" s="43" t="s">
        <v>267</v>
      </c>
      <c r="C118" s="44" t="s">
        <v>268</v>
      </c>
      <c r="D118" s="45" t="s">
        <v>41</v>
      </c>
      <c r="E118" s="46">
        <f>'[1]Memoria de calculo'!E448</f>
        <v>1</v>
      </c>
      <c r="F118" s="46">
        <v>769.8</v>
      </c>
      <c r="G118" s="46">
        <f>F118*$H$13+F118</f>
        <v>945.16043999999988</v>
      </c>
      <c r="H118" s="46">
        <f>G118*E118</f>
        <v>945.16043999999988</v>
      </c>
      <c r="I118" s="40"/>
    </row>
    <row r="119" spans="1:9" ht="13.5" x14ac:dyDescent="0.2">
      <c r="A119" s="42"/>
      <c r="B119" s="43"/>
      <c r="C119" s="44"/>
      <c r="D119" s="45"/>
      <c r="E119" s="46"/>
      <c r="F119" s="46"/>
      <c r="G119" s="46"/>
      <c r="H119" s="46"/>
      <c r="I119" s="40"/>
    </row>
    <row r="120" spans="1:9" s="41" customFormat="1" ht="13.5" x14ac:dyDescent="0.2">
      <c r="A120" s="35" t="s">
        <v>269</v>
      </c>
      <c r="B120" s="47"/>
      <c r="C120" s="37" t="s">
        <v>270</v>
      </c>
      <c r="D120" s="38"/>
      <c r="E120" s="39"/>
      <c r="F120" s="39"/>
      <c r="G120" s="39"/>
      <c r="H120" s="39">
        <f>SUM(H121:H125)</f>
        <v>34766.993297679997</v>
      </c>
      <c r="I120" s="40"/>
    </row>
    <row r="121" spans="1:9" ht="27" x14ac:dyDescent="0.2">
      <c r="A121" s="42" t="s">
        <v>271</v>
      </c>
      <c r="B121" s="43" t="s">
        <v>272</v>
      </c>
      <c r="C121" s="44" t="s">
        <v>273</v>
      </c>
      <c r="D121" s="45" t="s">
        <v>18</v>
      </c>
      <c r="E121" s="46">
        <f>'[1]Memoria de calculo'!E458</f>
        <v>955.54</v>
      </c>
      <c r="F121" s="46">
        <v>11.47</v>
      </c>
      <c r="G121" s="46">
        <f>F121*$H$13+F121</f>
        <v>14.082866000000001</v>
      </c>
      <c r="H121" s="46">
        <f>G121*E121</f>
        <v>13456.74177764</v>
      </c>
      <c r="I121" s="40"/>
    </row>
    <row r="122" spans="1:9" ht="27" x14ac:dyDescent="0.2">
      <c r="A122" s="42" t="s">
        <v>274</v>
      </c>
      <c r="B122" s="43" t="s">
        <v>275</v>
      </c>
      <c r="C122" s="44" t="s">
        <v>276</v>
      </c>
      <c r="D122" s="45" t="s">
        <v>18</v>
      </c>
      <c r="E122" s="46">
        <f>'[1]Memoria de calculo'!E467</f>
        <v>955.54</v>
      </c>
      <c r="F122" s="46">
        <v>2.14</v>
      </c>
      <c r="G122" s="46">
        <f>F122*$H$13+F122</f>
        <v>2.6274920000000002</v>
      </c>
      <c r="H122" s="46">
        <f>G122*E122</f>
        <v>2510.6737056800002</v>
      </c>
      <c r="I122" s="40"/>
    </row>
    <row r="123" spans="1:9" ht="40.5" x14ac:dyDescent="0.2">
      <c r="A123" s="42" t="s">
        <v>277</v>
      </c>
      <c r="B123" s="43" t="s">
        <v>278</v>
      </c>
      <c r="C123" s="44" t="s">
        <v>279</v>
      </c>
      <c r="D123" s="45" t="s">
        <v>18</v>
      </c>
      <c r="E123" s="46">
        <f>'[1]Memoria de calculo'!E476</f>
        <v>955.54</v>
      </c>
      <c r="F123" s="46">
        <v>13.21</v>
      </c>
      <c r="G123" s="46">
        <f>F123*$H$13+F123</f>
        <v>16.219238000000001</v>
      </c>
      <c r="H123" s="46">
        <f>G123*E123</f>
        <v>15498.130678519999</v>
      </c>
      <c r="I123" s="40"/>
    </row>
    <row r="124" spans="1:9" ht="40.5" x14ac:dyDescent="0.2">
      <c r="A124" s="42" t="s">
        <v>280</v>
      </c>
      <c r="B124" s="43" t="s">
        <v>281</v>
      </c>
      <c r="C124" s="44" t="s">
        <v>282</v>
      </c>
      <c r="D124" s="45" t="s">
        <v>18</v>
      </c>
      <c r="E124" s="46">
        <f>'[1]Memoria de calculo'!E481</f>
        <v>47.46</v>
      </c>
      <c r="F124" s="46">
        <v>11.7</v>
      </c>
      <c r="G124" s="46">
        <f>F124*$H$13+F124</f>
        <v>14.365259999999999</v>
      </c>
      <c r="H124" s="46">
        <f>G124*E124</f>
        <v>681.77523959999996</v>
      </c>
      <c r="I124" s="40"/>
    </row>
    <row r="125" spans="1:9" ht="27" x14ac:dyDescent="0.2">
      <c r="A125" s="42" t="s">
        <v>283</v>
      </c>
      <c r="B125" s="43" t="s">
        <v>284</v>
      </c>
      <c r="C125" s="44" t="s">
        <v>285</v>
      </c>
      <c r="D125" s="45" t="s">
        <v>18</v>
      </c>
      <c r="E125" s="46">
        <f>'[1]Memoria de calculo'!E488</f>
        <v>146.44</v>
      </c>
      <c r="F125" s="46">
        <v>14.57</v>
      </c>
      <c r="G125" s="46">
        <f>F125*$H$13+F125</f>
        <v>17.889046</v>
      </c>
      <c r="H125" s="46">
        <f>G125*E125</f>
        <v>2619.67189624</v>
      </c>
      <c r="I125" s="40"/>
    </row>
    <row r="126" spans="1:9" ht="13.5" x14ac:dyDescent="0.2">
      <c r="A126" s="42"/>
      <c r="B126" s="43"/>
      <c r="C126" s="44"/>
      <c r="D126" s="45"/>
      <c r="E126" s="46"/>
      <c r="F126" s="46"/>
      <c r="G126" s="46"/>
      <c r="H126" s="46"/>
      <c r="I126" s="40"/>
    </row>
    <row r="127" spans="1:9" s="41" customFormat="1" ht="13.5" x14ac:dyDescent="0.2">
      <c r="A127" s="35" t="s">
        <v>286</v>
      </c>
      <c r="B127" s="47"/>
      <c r="C127" s="37" t="s">
        <v>287</v>
      </c>
      <c r="D127" s="38"/>
      <c r="E127" s="39"/>
      <c r="F127" s="39"/>
      <c r="G127" s="39"/>
      <c r="H127" s="39">
        <f>SUM(H128:H133)</f>
        <v>36873.711963200003</v>
      </c>
      <c r="I127" s="40"/>
    </row>
    <row r="128" spans="1:9" ht="27" x14ac:dyDescent="0.2">
      <c r="A128" s="42" t="s">
        <v>288</v>
      </c>
      <c r="B128" s="43" t="s">
        <v>289</v>
      </c>
      <c r="C128" s="44" t="s">
        <v>290</v>
      </c>
      <c r="D128" s="45" t="s">
        <v>22</v>
      </c>
      <c r="E128" s="46">
        <f>'[1]Memoria de calculo'!E493</f>
        <v>30.1</v>
      </c>
      <c r="F128" s="46">
        <v>514.48</v>
      </c>
      <c r="G128" s="46">
        <f t="shared" ref="G128:G133" si="9">F128*$H$13+F128</f>
        <v>631.67854399999999</v>
      </c>
      <c r="H128" s="46">
        <f t="shared" ref="H128:H133" si="10">G128*E128</f>
        <v>19013.524174400001</v>
      </c>
      <c r="I128" s="40"/>
    </row>
    <row r="129" spans="1:12" ht="27" x14ac:dyDescent="0.2">
      <c r="A129" s="42" t="s">
        <v>291</v>
      </c>
      <c r="B129" s="43" t="s">
        <v>292</v>
      </c>
      <c r="C129" s="44" t="s">
        <v>293</v>
      </c>
      <c r="D129" s="45" t="s">
        <v>18</v>
      </c>
      <c r="E129" s="46">
        <f>'[1]Memoria de calculo'!E497</f>
        <v>9</v>
      </c>
      <c r="F129" s="46">
        <v>500.22</v>
      </c>
      <c r="G129" s="46">
        <f t="shared" si="9"/>
        <v>614.17011600000001</v>
      </c>
      <c r="H129" s="46">
        <f t="shared" si="10"/>
        <v>5527.5310440000003</v>
      </c>
      <c r="I129" s="40"/>
    </row>
    <row r="130" spans="1:12" ht="27" x14ac:dyDescent="0.2">
      <c r="A130" s="42" t="s">
        <v>294</v>
      </c>
      <c r="B130" s="43" t="s">
        <v>295</v>
      </c>
      <c r="C130" s="44" t="s">
        <v>296</v>
      </c>
      <c r="D130" s="45" t="s">
        <v>41</v>
      </c>
      <c r="E130" s="46">
        <f>'[1]Memoria de calculo'!E501</f>
        <v>1</v>
      </c>
      <c r="F130" s="46">
        <f>[1]CPU!N20</f>
        <v>2555.58</v>
      </c>
      <c r="G130" s="46">
        <f t="shared" si="9"/>
        <v>3137.7411240000001</v>
      </c>
      <c r="H130" s="46">
        <f t="shared" si="10"/>
        <v>3137.7411240000001</v>
      </c>
      <c r="I130" s="40"/>
    </row>
    <row r="131" spans="1:12" ht="67.5" x14ac:dyDescent="0.2">
      <c r="A131" s="42" t="s">
        <v>297</v>
      </c>
      <c r="B131" s="43" t="s">
        <v>298</v>
      </c>
      <c r="C131" s="44" t="s">
        <v>299</v>
      </c>
      <c r="D131" s="45" t="s">
        <v>31</v>
      </c>
      <c r="E131" s="46">
        <f>'[1]Memoria de calculo'!E506</f>
        <v>6.07</v>
      </c>
      <c r="F131" s="46">
        <v>609.79999999999995</v>
      </c>
      <c r="G131" s="46">
        <f t="shared" si="9"/>
        <v>748.71244000000002</v>
      </c>
      <c r="H131" s="46">
        <f t="shared" si="10"/>
        <v>4544.6845108000007</v>
      </c>
      <c r="I131" s="40"/>
    </row>
    <row r="132" spans="1:12" ht="27" x14ac:dyDescent="0.2">
      <c r="A132" s="42" t="s">
        <v>300</v>
      </c>
      <c r="B132" s="43" t="s">
        <v>301</v>
      </c>
      <c r="C132" s="44" t="s">
        <v>302</v>
      </c>
      <c r="D132" s="45" t="s">
        <v>41</v>
      </c>
      <c r="E132" s="46">
        <f>'[1]Memoria de calculo'!E510</f>
        <v>1</v>
      </c>
      <c r="F132" s="46">
        <f>[1]CPU!N28</f>
        <v>3333</v>
      </c>
      <c r="G132" s="46">
        <f t="shared" si="9"/>
        <v>4092.2574</v>
      </c>
      <c r="H132" s="46">
        <f t="shared" si="10"/>
        <v>4092.2574</v>
      </c>
      <c r="I132" s="40"/>
    </row>
    <row r="133" spans="1:12" ht="27" x14ac:dyDescent="0.2">
      <c r="A133" s="42" t="s">
        <v>303</v>
      </c>
      <c r="B133" s="43" t="s">
        <v>304</v>
      </c>
      <c r="C133" s="44" t="str">
        <f>[1]CPU!B37</f>
        <v>CANTEIRO MURO FRONTAL</v>
      </c>
      <c r="D133" s="45" t="str">
        <f>[1]CPU!K37</f>
        <v>UND</v>
      </c>
      <c r="E133" s="46">
        <f>'[1]Memoria de calculo'!E514</f>
        <v>1</v>
      </c>
      <c r="F133" s="46">
        <f>[1]CPU!N37</f>
        <v>454.45</v>
      </c>
      <c r="G133" s="46">
        <f t="shared" si="9"/>
        <v>557.97370999999998</v>
      </c>
      <c r="H133" s="46">
        <f t="shared" si="10"/>
        <v>557.97370999999998</v>
      </c>
      <c r="I133" s="40"/>
    </row>
    <row r="134" spans="1:12" ht="13.5" x14ac:dyDescent="0.2">
      <c r="A134" s="42"/>
      <c r="B134" s="43"/>
      <c r="C134" s="44"/>
      <c r="D134" s="45"/>
      <c r="E134" s="46"/>
      <c r="F134" s="46"/>
      <c r="G134" s="46"/>
      <c r="H134" s="46"/>
      <c r="I134" s="40"/>
    </row>
    <row r="135" spans="1:12" s="41" customFormat="1" ht="13.5" x14ac:dyDescent="0.2">
      <c r="A135" s="35" t="s">
        <v>305</v>
      </c>
      <c r="B135" s="47"/>
      <c r="C135" s="37" t="s">
        <v>306</v>
      </c>
      <c r="D135" s="38"/>
      <c r="E135" s="39"/>
      <c r="F135" s="39"/>
      <c r="G135" s="39"/>
      <c r="H135" s="39">
        <f>SUM(H136)</f>
        <v>2291.9429773800002</v>
      </c>
      <c r="I135" s="40"/>
    </row>
    <row r="136" spans="1:12" ht="27" x14ac:dyDescent="0.2">
      <c r="A136" s="42" t="s">
        <v>307</v>
      </c>
      <c r="B136" s="43" t="s">
        <v>308</v>
      </c>
      <c r="C136" s="44" t="s">
        <v>309</v>
      </c>
      <c r="D136" s="45" t="s">
        <v>18</v>
      </c>
      <c r="E136" s="46">
        <f>'[1]Memoria de calculo'!E519</f>
        <v>309.57</v>
      </c>
      <c r="F136" s="46">
        <v>6.03</v>
      </c>
      <c r="G136" s="46">
        <f>F136*$H$13+F136</f>
        <v>7.4036340000000003</v>
      </c>
      <c r="H136" s="46">
        <f>G136*E136</f>
        <v>2291.9429773800002</v>
      </c>
      <c r="I136" s="40"/>
    </row>
    <row r="137" spans="1:12" ht="13.5" x14ac:dyDescent="0.2">
      <c r="A137" s="42"/>
      <c r="B137" s="43"/>
      <c r="C137" s="44"/>
      <c r="D137" s="45"/>
      <c r="E137" s="46"/>
      <c r="F137" s="46"/>
      <c r="G137" s="46"/>
      <c r="H137" s="46"/>
      <c r="I137" s="40"/>
    </row>
    <row r="138" spans="1:12" ht="13.5" x14ac:dyDescent="0.25">
      <c r="A138" s="48"/>
      <c r="B138" s="49"/>
      <c r="C138" s="50"/>
      <c r="D138" s="49"/>
      <c r="E138" s="51"/>
      <c r="F138" s="51"/>
      <c r="G138" s="52" t="s">
        <v>310</v>
      </c>
      <c r="H138" s="53">
        <f>H16</f>
        <v>506002.63613465993</v>
      </c>
      <c r="I138" s="54" t="s">
        <v>311</v>
      </c>
      <c r="J138" s="24"/>
      <c r="K138" s="55"/>
      <c r="L138" s="24"/>
    </row>
  </sheetData>
  <mergeCells count="1">
    <mergeCell ref="A13:F13"/>
  </mergeCells>
  <printOptions horizontalCentered="1"/>
  <pageMargins left="0.62992125984251968" right="0.23622047244094491" top="0.59055118110236227" bottom="0.59055118110236227" header="0.31496062992125984" footer="0.31496062992125984"/>
  <pageSetup paperSize="9" orientation="portrait" r:id="rId1"/>
  <headerFooter>
    <oddFooter>&amp;L&amp;8ESTADO DO PARÁ - PREFEITURA MUNICIPAL DE CURUÇÁ - CNPJ 05.171.939/0001-32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PLANILHA - GERAL CURUPERÉ</vt:lpstr>
      <vt:lpstr>'PLANILHA - GERAL CURUPERÉ'!Area_de_impressao</vt:lpstr>
      <vt:lpstr>'PLANILHA - GERAL CURUPERÉ'!Titulos_de_impressao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dc:creator>
  <cp:lastModifiedBy>Aline</cp:lastModifiedBy>
  <dcterms:created xsi:type="dcterms:W3CDTF">2021-07-05T19:46:41Z</dcterms:created>
  <dcterms:modified xsi:type="dcterms:W3CDTF">2021-07-05T20:05:38Z</dcterms:modified>
</cp:coreProperties>
</file>